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floridaswater-my.sharepoint.com/personal/tbader_sjrwmd_com/Documents/AWS/WRDWP/"/>
    </mc:Choice>
  </mc:AlternateContent>
  <xr:revisionPtr revIDLastSave="428" documentId="8_{BDC6882C-ECDB-4940-B29D-3FE782BA4C20}" xr6:coauthVersionLast="47" xr6:coauthVersionMax="47" xr10:uidLastSave="{FA1F81C9-E047-443E-9159-7DCA4E41BA51}"/>
  <bookViews>
    <workbookView xWindow="-120" yWindow="-120" windowWidth="29040" windowHeight="17520" tabRatio="809" activeTab="1" xr2:uid="{00000000-000D-0000-FFFF-FFFF00000000}"/>
  </bookViews>
  <sheets>
    <sheet name="WRDWP Data Input Instructions" sheetId="30" r:id="rId1"/>
    <sheet name="WRDWP Data Input" sheetId="48" r:id="rId2"/>
    <sheet name="WP Pivot Table" sheetId="51" r:id="rId3"/>
    <sheet name="WP MFL Pivot Table" sheetId="52" r:id="rId4"/>
    <sheet name="WRDWP BMAP Appendix" sheetId="47" r:id="rId5"/>
    <sheet name="Drop Down Lists" sheetId="3" r:id="rId6"/>
    <sheet name="LISTS" sheetId="42" state="hidden" r:id="rId7"/>
  </sheets>
  <definedNames>
    <definedName name="_xlnm._FilterDatabase" localSheetId="4" hidden="1">'WRDWP BMAP Appendix'!$A$1:$AB$32</definedName>
    <definedName name="_xlnm._FilterDatabase" localSheetId="1" hidden="1">'WRDWP Data Input'!$C$1:$AD$2</definedName>
    <definedName name="_xlnm._FilterDatabase" localSheetId="0" hidden="1">'WRDWP Data Input Instructions'!$C$2:$AC$4</definedName>
    <definedName name="_xlnm.Print_Area" localSheetId="4">'WRDWP BMAP Appendix'!$A$1:$AB$33</definedName>
    <definedName name="_xlnm.Print_Area" localSheetId="1">'WRDWP Data Input'!$A$1:$AZ$235</definedName>
    <definedName name="_xlnm.Print_Area" localSheetId="0">'WRDWP Data Input Instructions'!$A$2:$AZ$4</definedName>
    <definedName name="_xlnm.Print_Titles" localSheetId="4">'WRDWP BMAP Appendix'!$1:$1</definedName>
    <definedName name="_xlnm.Print_Titles" localSheetId="1">'WRDWP Data Input'!$G:$G,'WRDWP Data Input'!$1:$2</definedName>
    <definedName name="Z_984979DE_0632_4883_8B19_715A93F8FC47_.wvu.FilterData" localSheetId="1" hidden="1">'WRDWP Data Input'!$C$1:$AD$2</definedName>
    <definedName name="Z_984979DE_0632_4883_8B19_715A93F8FC47_.wvu.FilterData" localSheetId="0" hidden="1">'WRDWP Data Input Instructions'!$C$2:$AC$4</definedName>
    <definedName name="Z_984979DE_0632_4883_8B19_715A93F8FC47_.wvu.PrintTitles" localSheetId="1" hidden="1">'WRDWP Data Input'!#REF!</definedName>
    <definedName name="Z_984979DE_0632_4883_8B19_715A93F8FC47_.wvu.PrintTitles" localSheetId="0" hidden="1">'WRDWP Data Input Instructions'!#REF!</definedName>
  </definedNames>
  <calcPr calcId="191028"/>
  <pivotCaches>
    <pivotCache cacheId="0" r:id="rId8"/>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 i="47" l="1"/>
  <c r="AC235" i="48" l="1"/>
  <c r="AB235" i="48"/>
  <c r="AA235" i="48"/>
  <c r="Z235" i="48"/>
  <c r="Y235" i="48"/>
  <c r="X235" i="48"/>
  <c r="AJ235" i="48"/>
  <c r="AI235" i="48"/>
  <c r="AH235" i="48"/>
  <c r="AG235" i="48"/>
  <c r="AF235" i="48"/>
  <c r="AE235" i="48"/>
  <c r="AM235" i="48"/>
  <c r="AQ235" i="48"/>
  <c r="AR235" i="48"/>
  <c r="AS235" i="48"/>
  <c r="AT235" i="48"/>
  <c r="AU235" i="48"/>
  <c r="AV235" i="48"/>
  <c r="AW235" i="48"/>
  <c r="AX235" i="48"/>
  <c r="AP235" i="48"/>
  <c r="AB32" i="47" l="1"/>
  <c r="AA32" i="47"/>
  <c r="Z32" i="47"/>
  <c r="Y32" i="47"/>
  <c r="AS6" i="48"/>
  <c r="AR6" i="48"/>
  <c r="AT5" i="48"/>
  <c r="Y20" i="48" l="1"/>
  <c r="T32" i="47"/>
  <c r="U32" i="47"/>
  <c r="V32" i="47"/>
  <c r="W32" i="47"/>
  <c r="S32" i="47"/>
  <c r="O32" i="47"/>
  <c r="N32" i="47"/>
  <c r="W33" i="47" l="1"/>
  <c r="X20" i="48"/>
  <c r="Z20" i="48"/>
  <c r="AA20" i="48"/>
  <c r="AB20" i="48"/>
  <c r="AC20" i="48"/>
  <c r="AJ20" i="48"/>
  <c r="AI20" i="48"/>
  <c r="AF20" i="48"/>
  <c r="AG20" i="48"/>
  <c r="AH20" i="48"/>
  <c r="AE20" i="48"/>
  <c r="AS14" i="48"/>
  <c r="AV14" i="48" s="1"/>
  <c r="AK20" i="48" l="1"/>
</calcChain>
</file>

<file path=xl/sharedStrings.xml><?xml version="1.0" encoding="utf-8"?>
<sst xmlns="http://schemas.openxmlformats.org/spreadsheetml/2006/main" count="3779" uniqueCount="1523">
  <si>
    <t>WRDWP INSTRUCTIONS</t>
  </si>
  <si>
    <t>General Identifying Information</t>
  </si>
  <si>
    <t>Waterbody, RWSP, and MFL Benefited</t>
  </si>
  <si>
    <t>Water Made Available</t>
  </si>
  <si>
    <t>5-Year Water Resource Development Work Program</t>
  </si>
  <si>
    <t>General Funding</t>
  </si>
  <si>
    <t>Comments</t>
  </si>
  <si>
    <t>DEP Unique ID</t>
  </si>
  <si>
    <t>Water Management District</t>
  </si>
  <si>
    <t>Year First Added to RWSP/RPS</t>
  </si>
  <si>
    <t>District Project Number</t>
  </si>
  <si>
    <t>Phased or Linked Project</t>
  </si>
  <si>
    <t>Associated District Project Number</t>
  </si>
  <si>
    <t>Project Name</t>
  </si>
  <si>
    <t>Cooperating Entity</t>
  </si>
  <si>
    <t>Lat</t>
  </si>
  <si>
    <t>Long</t>
  </si>
  <si>
    <t>Project Type</t>
  </si>
  <si>
    <t>Land Acquisition Component</t>
  </si>
  <si>
    <t>Project Description</t>
  </si>
  <si>
    <t>Short Description</t>
  </si>
  <si>
    <t>Project Status</t>
  </si>
  <si>
    <t>Construction Beginning Date</t>
  </si>
  <si>
    <t>Construction Completion Date</t>
  </si>
  <si>
    <r>
      <rPr>
        <b/>
        <u/>
        <sz val="11"/>
        <color rgb="FFFF0000"/>
        <rFont val="Book Antiqua"/>
        <family val="1"/>
      </rPr>
      <t>Primary</t>
    </r>
    <r>
      <rPr>
        <b/>
        <sz val="11"/>
        <rFont val="Book Antiqua"/>
        <family val="1"/>
      </rPr>
      <t xml:space="preserve"> Waterbody Benefited</t>
    </r>
  </si>
  <si>
    <t>RWSP Region Supported</t>
  </si>
  <si>
    <t>RWSP or RPS Year Project Last Identified</t>
  </si>
  <si>
    <t>Primary MFL Supported</t>
  </si>
  <si>
    <t>Ancillary MFL Supported</t>
  </si>
  <si>
    <t>MFL RPS Supported, if applicable</t>
  </si>
  <si>
    <t>Quantity of Water Made Available to date (MGD)</t>
  </si>
  <si>
    <t>Quantity of Water Made Available upon Completion (MGD)</t>
  </si>
  <si>
    <t>Reuse Flow Made Available to date (MGD)</t>
  </si>
  <si>
    <t>Reuse Flow Made Available upon Project Completion (MGD)</t>
  </si>
  <si>
    <t>Storage Capacity Created
(MG)</t>
  </si>
  <si>
    <t>Distribution / Transmission Capacity Created (MGD)</t>
  </si>
  <si>
    <t xml:space="preserve">Fiscal Year Included in 5-Year WRDWP, If Applicable
</t>
  </si>
  <si>
    <t>Historic District Expenditures</t>
  </si>
  <si>
    <t>WRDWP Current FY Funding</t>
  </si>
  <si>
    <t>WRDWP Current FY+1 Funding</t>
  </si>
  <si>
    <t>WRDWP Current FY+2 Funding</t>
  </si>
  <si>
    <t>WRDWP Current FY+3 Funding</t>
  </si>
  <si>
    <t>WRDWP Current FY+4 Funding</t>
  </si>
  <si>
    <t>Budget Reference</t>
  </si>
  <si>
    <t>WRD or WSD (optional)</t>
  </si>
  <si>
    <t>Projected Total Funding  (for RWSP/RPS Options Only)</t>
  </si>
  <si>
    <t>Initial fiscal year funded</t>
  </si>
  <si>
    <t>Most recent fiscal year funded</t>
  </si>
  <si>
    <t>WPSP Funding</t>
  </si>
  <si>
    <t>Springs Funding</t>
  </si>
  <si>
    <t>Other state funding</t>
  </si>
  <si>
    <t>Total State Funding</t>
  </si>
  <si>
    <t>Total District Funding</t>
  </si>
  <si>
    <t>Total Land Acquisition Funding by District or State</t>
  </si>
  <si>
    <t>Cooperating Entity Match</t>
  </si>
  <si>
    <t>Total Construction Costs</t>
  </si>
  <si>
    <t>Project Total</t>
  </si>
  <si>
    <t>Explanation for 5-Year WRDWP</t>
  </si>
  <si>
    <t>DEP to complete.  Leave blank if not assigned already.</t>
  </si>
  <si>
    <t>Include WMD acronym</t>
  </si>
  <si>
    <r>
      <t>For RWSP projects, this should be the first year the project appeared in a RWSP.  For RPS projects that do not yet appear in a RWSP, includ</t>
    </r>
    <r>
      <rPr>
        <u/>
        <sz val="11"/>
        <color rgb="FFFF0000"/>
        <rFont val="Book Antiqua"/>
        <family val="1"/>
      </rPr>
      <t>e</t>
    </r>
    <r>
      <rPr>
        <sz val="11"/>
        <rFont val="Book Antiqua"/>
        <family val="1"/>
      </rPr>
      <t xml:space="preserve"> the RPS year where the project first appeared.  For projects not included in either a RWSP or RPS, state N/A.</t>
    </r>
  </si>
  <si>
    <r>
      <t xml:space="preserve">Include the district project number.  For phased projects with discrete funding, include individually. If no project number is provided, DEP will assign a mockup number </t>
    </r>
    <r>
      <rPr>
        <u/>
        <sz val="11"/>
        <color rgb="FFFF0000"/>
        <rFont val="Book Antiqua"/>
        <family val="1"/>
      </rPr>
      <t>for</t>
    </r>
    <r>
      <rPr>
        <sz val="11"/>
        <rFont val="Book Antiqua"/>
        <family val="1"/>
      </rPr>
      <t xml:space="preserve"> tracking purposes.  </t>
    </r>
  </si>
  <si>
    <r>
      <t xml:space="preserve">Indicate whether the project is a phase of a larger project, or linked to another project by </t>
    </r>
    <r>
      <rPr>
        <u/>
        <sz val="11"/>
        <color rgb="FFFF0000"/>
        <rFont val="Book Antiqua"/>
        <family val="1"/>
      </rPr>
      <t>selecting</t>
    </r>
    <r>
      <rPr>
        <sz val="11"/>
        <rFont val="Book Antiqua"/>
        <family val="1"/>
      </rPr>
      <t xml:space="preserve"> "Phased" or "Linked"</t>
    </r>
    <r>
      <rPr>
        <u/>
        <sz val="11"/>
        <color rgb="FF00B050"/>
        <rFont val="Book Antiqua"/>
        <family val="1"/>
      </rPr>
      <t xml:space="preserve"> </t>
    </r>
    <r>
      <rPr>
        <u/>
        <sz val="11"/>
        <color rgb="FFFF0000"/>
        <rFont val="Book Antiqua"/>
        <family val="1"/>
      </rPr>
      <t>from the</t>
    </r>
    <r>
      <rPr>
        <u/>
        <sz val="11"/>
        <color rgb="FF00B050"/>
        <rFont val="Book Antiqua"/>
        <family val="1"/>
      </rPr>
      <t xml:space="preserve"> </t>
    </r>
    <r>
      <rPr>
        <u/>
        <sz val="11"/>
        <color rgb="FFFF0000"/>
        <rFont val="Book Antiqua"/>
        <family val="1"/>
      </rPr>
      <t>drop down menu</t>
    </r>
    <r>
      <rPr>
        <sz val="11"/>
        <rFont val="Book Antiqua"/>
        <family val="1"/>
      </rPr>
      <t>. If not applicable, leave blank--do not enter N/A. 
A phased project is one in which the overarching project could not be complete or is dependent on the completion of the indiviudal components/phases (e.g. the phases of a WTP expansion). A linked project is one that is not dependent on another project component but is programmatically associated with one (e.g. toilet rebate programs or reclaimed water lines conencting to a WTP).</t>
    </r>
  </si>
  <si>
    <r>
      <t xml:space="preserve">List the </t>
    </r>
    <r>
      <rPr>
        <sz val="11"/>
        <color rgb="FFFF0000"/>
        <rFont val="Book Antiqua"/>
        <family val="1"/>
      </rPr>
      <t>FIRST</t>
    </r>
    <r>
      <rPr>
        <sz val="11"/>
        <rFont val="Book Antiqua"/>
        <family val="1"/>
      </rPr>
      <t xml:space="preserve"> District Project number (from column D) that the project is associated with; if the project is known to be the first phase of a multi-phase project, Column D and this column should be the same District Project Number. Quantity of water and funding information should be for this phase only to ensure there is not double counting.  If not applicable, leave blank--do not enter N/A.</t>
    </r>
  </si>
  <si>
    <t xml:space="preserve">Include the Project Name.  The project name should be consistent with the RWSP, MFL RPS, and Histroric Project List, if applicable.  Project name should be kept as short as possible and need not include project type, sponsor or significant description.  </t>
  </si>
  <si>
    <t>List all project partners and include their full name.  Cities should be listed by city name first, and then noted as "city of" (e.g., Clay County; Tequesta, City of).  This is necessary to ensure that the Lead Entity is clearly identifiable (e.g., "Suwannee" could be a city, county, and WMD).</t>
  </si>
  <si>
    <t xml:space="preserve">Include the latitude in decimal format (Districts are also requested to provide a GIS file with vectors for all projects in which that information is available). </t>
  </si>
  <si>
    <t>Include the longitude in decimal format (Districts are also requested to provide a GIS file with vectors for all projects in which that information is available).</t>
  </si>
  <si>
    <t>Districts should select the one project type that most accurately characterizes the project type.  Description may include information on how the project maybe secondarily characterized by another project type.
Reclaimed Water (for potable offset)
Reclaimed Water (for groundwater recharge)
Brackish Groundwater
Surface Water
Surface Water Storage (e.g., reservoirs)
Aquifer Storage and Recovery
Stormwater
Desalination
Other Non-Traditional Source
Groundwater Recharge (not including ASR or reclaimed water)
Data Collection and Evaluation (e.g., funding spent on specific feasibility studies, etc.)
Water Resource Management Programs (e.g., MFL development, well plugging and abanadonment programs, etc.)
Technical Assistance (e.g., MILs)
Flood Control Works (e.g., flood control structure maintenance and repair, hydrologic restoration for flood control, etc.)
PS and CII Conservation
Agricultural Conservation
Distribution/Transmission Capacity
Other Project Type</t>
  </si>
  <si>
    <t>Does this project include a land acquisition component necessary to complete the project that is being purchased, in whole or in part, with District or State funds?  Yes or No.</t>
  </si>
  <si>
    <t xml:space="preserve">Briefly describe the project and include an explanation of how the project will include additional water available for consumptive uses.  To explain how the project will include additional water for consumptive uses as required by statute, the description must include the AWS type and proposed use (e.g., reclaimed water project for residential irrigation; ASR for the City of XYZ public supply).  For non-AWS projects, this could include a description of how the program or project benefits overall water supplies or natural system protection.  </t>
  </si>
  <si>
    <t>The short project description should have 250 characters or less, with a sentence structure of: 
Action verb (Implementing, Developing, etc.) a “project type” in or near this “location” for the purpose of “benefit”.</t>
  </si>
  <si>
    <r>
      <t xml:space="preserve">1) RWSP or RPS Option Only 
</t>
    </r>
    <r>
      <rPr>
        <sz val="11"/>
        <color rgb="FFFF0000"/>
        <rFont val="Book Antiqua"/>
        <family val="1"/>
      </rPr>
      <t>2) Planning</t>
    </r>
    <r>
      <rPr>
        <sz val="11"/>
        <rFont val="Book Antiqua"/>
        <family val="1"/>
      </rPr>
      <t xml:space="preserve">
</t>
    </r>
    <r>
      <rPr>
        <sz val="11"/>
        <color rgb="FFFF0000"/>
        <rFont val="Book Antiqua"/>
        <family val="1"/>
      </rPr>
      <t>3)</t>
    </r>
    <r>
      <rPr>
        <sz val="11"/>
        <rFont val="Book Antiqua"/>
        <family val="1"/>
      </rPr>
      <t xml:space="preserve"> Design
</t>
    </r>
    <r>
      <rPr>
        <sz val="11"/>
        <color rgb="FFFF0000"/>
        <rFont val="Book Antiqua"/>
        <family val="1"/>
      </rPr>
      <t>4</t>
    </r>
    <r>
      <rPr>
        <sz val="11"/>
        <rFont val="Book Antiqua"/>
        <family val="1"/>
      </rPr>
      <t xml:space="preserve">) Construction/
Underway
</t>
    </r>
    <r>
      <rPr>
        <sz val="11"/>
        <color rgb="FFFF0000"/>
        <rFont val="Book Antiqua"/>
        <family val="1"/>
      </rPr>
      <t>5) On Hold
6</t>
    </r>
    <r>
      <rPr>
        <sz val="11"/>
        <rFont val="Book Antiqua"/>
        <family val="1"/>
      </rPr>
      <t xml:space="preserve">) Cancelled
</t>
    </r>
    <r>
      <rPr>
        <sz val="11"/>
        <color rgb="FFFF0000"/>
        <rFont val="Book Antiqua"/>
        <family val="1"/>
      </rPr>
      <t>7</t>
    </r>
    <r>
      <rPr>
        <sz val="11"/>
        <rFont val="Book Antiqua"/>
        <family val="1"/>
      </rPr>
      <t xml:space="preserve">) Complete
</t>
    </r>
    <r>
      <rPr>
        <u/>
        <sz val="11"/>
        <color rgb="FFFF0000"/>
        <rFont val="Book Antiqua"/>
        <family val="1"/>
      </rPr>
      <t>RWSP or RPS Option Only should include any project, including conceptual projects, that were included as options in approved RWSPs or RPSs, but have not move forward yet.
Use Construction for turn-dirt projects or Underway for programs, studies, etc.</t>
    </r>
    <r>
      <rPr>
        <sz val="11"/>
        <rFont val="Book Antiqua"/>
        <family val="1"/>
      </rPr>
      <t xml:space="preserve">
For projects that were cancelled, but which are still considered options for the future in the RWSP/RPS, list as RWSP or RPS Option Only, not cancelled. Cancelled should ONLY be used for projects that are not feasible or will not move forward.</t>
    </r>
  </si>
  <si>
    <r>
      <t xml:space="preserve">Include date in prescribed format (mm/dd/yyyy).  If day is not known, use 01.  For </t>
    </r>
    <r>
      <rPr>
        <u/>
        <sz val="11"/>
        <rFont val="Book Antiqua"/>
        <family val="1"/>
      </rPr>
      <t>complete and construction/ underway</t>
    </r>
    <r>
      <rPr>
        <sz val="11"/>
        <rFont val="Book Antiqua"/>
        <family val="1"/>
      </rPr>
      <t xml:space="preserve"> projects, date should be the start of construction or program start.  For </t>
    </r>
    <r>
      <rPr>
        <u/>
        <sz val="11"/>
        <rFont val="Book Antiqua"/>
        <family val="1"/>
      </rPr>
      <t>design</t>
    </r>
    <r>
      <rPr>
        <sz val="11"/>
        <rFont val="Book Antiqua"/>
        <family val="1"/>
      </rPr>
      <t xml:space="preserve">, date should be the anticipated start of construction (must be in the future).  For </t>
    </r>
    <r>
      <rPr>
        <u/>
        <sz val="11"/>
        <rFont val="Book Antiqua"/>
        <family val="1"/>
      </rPr>
      <t>cancelled</t>
    </r>
    <r>
      <rPr>
        <sz val="11"/>
        <rFont val="Book Antiqua"/>
        <family val="1"/>
      </rPr>
      <t xml:space="preserve"> projects, leave blank.  For project </t>
    </r>
    <r>
      <rPr>
        <u/>
        <sz val="11"/>
        <rFont val="Book Antiqua"/>
        <family val="1"/>
      </rPr>
      <t>options</t>
    </r>
    <r>
      <rPr>
        <sz val="11"/>
        <rFont val="Book Antiqua"/>
        <family val="1"/>
      </rPr>
      <t xml:space="preserve">, either leave blank or include anticipated date if date identified in RWSP. </t>
    </r>
  </si>
  <si>
    <r>
      <t xml:space="preserve">Include date in prescribed format (mm/dd/yyyy).  If day is not known, use 01.  Date should be the actual completion date of the project (for </t>
    </r>
    <r>
      <rPr>
        <u/>
        <sz val="11"/>
        <rFont val="Book Antiqua"/>
        <family val="1"/>
      </rPr>
      <t>complete</t>
    </r>
    <r>
      <rPr>
        <sz val="11"/>
        <rFont val="Book Antiqua"/>
        <family val="1"/>
      </rPr>
      <t xml:space="preserve"> projects only) or the estimated completion of the project (for </t>
    </r>
    <r>
      <rPr>
        <u/>
        <sz val="11"/>
        <rFont val="Book Antiqua"/>
        <family val="1"/>
      </rPr>
      <t>design</t>
    </r>
    <r>
      <rPr>
        <sz val="11"/>
        <rFont val="Book Antiqua"/>
        <family val="1"/>
      </rPr>
      <t xml:space="preserve">, </t>
    </r>
    <r>
      <rPr>
        <u/>
        <sz val="11"/>
        <rFont val="Book Antiqua"/>
        <family val="1"/>
      </rPr>
      <t>construction/ underway/project option</t>
    </r>
    <r>
      <rPr>
        <sz val="11"/>
        <rFont val="Book Antiqua"/>
        <family val="1"/>
      </rPr>
      <t xml:space="preserve"> (if available) only).  For </t>
    </r>
    <r>
      <rPr>
        <u/>
        <sz val="11"/>
        <rFont val="Book Antiqua"/>
        <family val="1"/>
      </rPr>
      <t>cancelled</t>
    </r>
    <r>
      <rPr>
        <sz val="11"/>
        <rFont val="Book Antiqua"/>
        <family val="1"/>
      </rPr>
      <t xml:space="preserve"> or </t>
    </r>
    <r>
      <rPr>
        <u/>
        <sz val="11"/>
        <rFont val="Book Antiqua"/>
        <family val="1"/>
      </rPr>
      <t>project options</t>
    </r>
    <r>
      <rPr>
        <sz val="11"/>
        <rFont val="Book Antiqua"/>
        <family val="1"/>
      </rPr>
      <t xml:space="preserve"> (not available), leave blank.</t>
    </r>
  </si>
  <si>
    <r>
      <t xml:space="preserve">List </t>
    </r>
    <r>
      <rPr>
        <u/>
        <sz val="11"/>
        <color rgb="FFFF0000"/>
        <rFont val="Book Antiqua"/>
        <family val="1"/>
      </rPr>
      <t>the</t>
    </r>
    <r>
      <rPr>
        <sz val="11"/>
        <rFont val="Book Antiqua"/>
        <family val="1"/>
      </rPr>
      <t xml:space="preserve"> name of </t>
    </r>
    <r>
      <rPr>
        <u/>
        <sz val="11"/>
        <color rgb="FFFF0000"/>
        <rFont val="Book Antiqua"/>
        <family val="1"/>
      </rPr>
      <t>the</t>
    </r>
    <r>
      <rPr>
        <sz val="11"/>
        <rFont val="Book Antiqua"/>
        <family val="1"/>
      </rPr>
      <t xml:space="preserve"> waterbody </t>
    </r>
    <r>
      <rPr>
        <sz val="11"/>
        <color rgb="FFFF0000"/>
        <rFont val="Book Antiqua"/>
        <family val="1"/>
      </rPr>
      <t>(or system)</t>
    </r>
    <r>
      <rPr>
        <sz val="11"/>
        <rFont val="Book Antiqua"/>
        <family val="1"/>
      </rPr>
      <t xml:space="preserve"> most directly benefited by the project. </t>
    </r>
    <r>
      <rPr>
        <sz val="11"/>
        <color rgb="FFFF0000"/>
        <rFont val="Book Antiqua"/>
        <family val="1"/>
      </rPr>
      <t xml:space="preserve"> </t>
    </r>
    <r>
      <rPr>
        <u/>
        <sz val="11"/>
        <color rgb="FFFF0000"/>
        <rFont val="Book Antiqua"/>
        <family val="1"/>
      </rPr>
      <t>It is recommended to only include the most benefitted waterbody.</t>
    </r>
    <r>
      <rPr>
        <u/>
        <sz val="11"/>
        <color rgb="FF00B050"/>
        <rFont val="Book Antiqua"/>
        <family val="1"/>
      </rPr>
      <t xml:space="preserve"> </t>
    </r>
  </si>
  <si>
    <t xml:space="preserve">List RWSP area that the project supports. You may only select one planning region.  If a second planning region is benefited put it in the comment field. </t>
  </si>
  <si>
    <t>List the year of the RWSP (or RPS, if appliciable) in which this project was last identified.</t>
  </si>
  <si>
    <t>List name of MFL waterbody most directly benefited by the project.  A district may include more than one MFL waterbody if appropriate separated by commas, but need not include all ancillary MFL waterbodies benefited (those will be captured in the next column).  The most benefited MFL waterbody must be listed first and, for reporting purposes, will be the waterbody for which any benefits are attributed. If not applicable, leave blank.</t>
  </si>
  <si>
    <t>List name of MFL waterbody with an ancillary benefit by the project.  A district may include more than one MFL waterbody if appropriate separated by commas.  If not applicable, leave blank.</t>
  </si>
  <si>
    <t>Select from the drop down the applicable recovery or prevention strategy the project benefits.  The project need not be listed in the strategy in order to be listed here.  If not applicable, leave blank</t>
  </si>
  <si>
    <t>List quantity of water made available to date in MGD for the phase identified.  Do not include a number here for reclaimed water potable offset projects.  Should only have a value if complete or in construction.</t>
  </si>
  <si>
    <t xml:space="preserve">List quantity of water that will be made available upon project completion in MGD for the phase identified.  Completion here means when the project goes fully online.  Do not include a number here for reclaimed water potable offset projects. </t>
  </si>
  <si>
    <t xml:space="preserve">List the total actual flow for the reuse made available to date in MGD  for the phase identified.  Do not include total capacity made available.  Do not include reclaimed water for groundwater recharge. Should only have a value if complete or in construction. </t>
  </si>
  <si>
    <t>List the total projected flow for the reuse made available when the project is fully completed in MGD for the phase identified.  Completion here means when the project goes fully online. Do not include total capacity made available.   Do not include reclaimed water for groundwater recharge.</t>
  </si>
  <si>
    <t>List all storage capacity created in million gallons.  This would include ASR that does not include any distribution at this time.  This may also include completion of reservoirs, etc.</t>
  </si>
  <si>
    <t xml:space="preserve">List all distribution capacity created in million gallons per day that does not directly make water available.  If linked to a recently funded AWS project, be sure to complete the Phased or Linked Project column.  </t>
  </si>
  <si>
    <t>Include the years in which you included the project in your WRDWP.  
This can be a range of years but it must be in the six digit year format (i.e. FYXXXX-XX, or for a range of years, use "FYXXXX-XX through FYXXXX-XX").</t>
  </si>
  <si>
    <r>
      <t xml:space="preserve">Include historic </t>
    </r>
    <r>
      <rPr>
        <i/>
        <sz val="11"/>
        <rFont val="Book Antiqua"/>
        <family val="1"/>
      </rPr>
      <t xml:space="preserve">expenditures </t>
    </r>
    <r>
      <rPr>
        <sz val="11"/>
        <rFont val="Book Antiqua"/>
        <family val="1"/>
      </rPr>
      <t>for the project (this phase only).  This is for previous expenditures only, not previously budgeted funding.</t>
    </r>
  </si>
  <si>
    <t xml:space="preserve">Include all funding that has been budgeted for this project during the applicable fiscal year, including all funding sources (i.e. district, state, federal). </t>
  </si>
  <si>
    <t>Include the budget program, activity, and sub-activity for this project.   For funds that have rolled over and do not appear in the most recently adopted budget, include the budget program/activity/sub-activity and an "(RO)" to indicate it is from a previous year's budget.
 (e.g., 1.1.1. (RO))</t>
  </si>
  <si>
    <t xml:space="preserve">Note whether this is a WRD or WSD component.  This field is optional.  </t>
  </si>
  <si>
    <t>Include projected project costs as set forth in a RWSP or RPS.  Projected Funding must be left blank for project status other than RWSP/RPS Option.</t>
  </si>
  <si>
    <t>Identify the first fiscal year the district provided funding. It must be in the six digit year format (i.e. FYXXXX-XX).</t>
  </si>
  <si>
    <t>Identify the most recent (which may be the last) fiscal year the district provided funding. It must be in the six digit year format (i.e. FYXXXX-XX).</t>
  </si>
  <si>
    <t xml:space="preserve">Include the total funding for this project phase as of the most recent fiscal year.  </t>
  </si>
  <si>
    <t>Include the total funding for this project phase as of the most recent fiscal year.</t>
  </si>
  <si>
    <t>AUTO POPULATED - LOCKED CELL (Sum of AD through AF)</t>
  </si>
  <si>
    <t xml:space="preserve">Include the total funding for this project phase as of the most recent fiscal year.  For the WRDWP, this is the "Historic District Funding" and should NOT include the current FY.  </t>
  </si>
  <si>
    <t>Include the total amount of District or state funding going towards land acquisition for this project phase.</t>
  </si>
  <si>
    <t xml:space="preserve">This column is only required for WPSP funds.  However, if construction costs are known and the district has confidence in the data point, it is recommended that construction costs be included for non-WPSP funded projects as well.  When including, please include only construction costs for this project phase. </t>
  </si>
  <si>
    <t>Should not include project total of all phases.  Should only include project total associated with the phase in the line item and matching the funding associated with all state or district funds.  Includes all project costs, including construction, planning, design, etc., that is included in district or state funding or Lead Entity match.  Project total may exceed the sum of state, district, and lead entity funding.  However, it must not be LESS than the sum of state, district, and lead entity funding.</t>
  </si>
  <si>
    <t>Include any additional comments the District would like to in the district's discretion.</t>
  </si>
  <si>
    <t>Include explanations as needed for projects that are delayed or over budget as compared to previous 5-year WRDWP submittal.</t>
  </si>
  <si>
    <t>BMAP APPENDIX INSTRUCTIONS</t>
  </si>
  <si>
    <t>DEP Project ID</t>
  </si>
  <si>
    <t>BMAP</t>
  </si>
  <si>
    <t>Lead Entity</t>
  </si>
  <si>
    <t>Partners</t>
  </si>
  <si>
    <t>DEP Project Number</t>
  </si>
  <si>
    <t>TN Reduction (lbs/yr)</t>
  </si>
  <si>
    <t>TP Reduction (lbs/yr)</t>
  </si>
  <si>
    <t>Location</t>
  </si>
  <si>
    <t>Acres Treated</t>
  </si>
  <si>
    <t>Lead Entity Match</t>
  </si>
  <si>
    <r>
      <t>Copy and Paste from BMAP list.  If the project being implemented by the District is only one portion or phase of the total BMAP project listed in the provided spreadsheet, make necessary edits in project description to note which phase or portion of the project is being completed as part of the 5-Year WRDWP.  Additionally, on the DEP Project Number, add an A, B, C, etc.  For example, LC-34</t>
    </r>
    <r>
      <rPr>
        <b/>
        <sz val="11"/>
        <rFont val="Book Antiqua"/>
        <family val="1"/>
      </rPr>
      <t>-</t>
    </r>
    <r>
      <rPr>
        <b/>
        <u/>
        <sz val="11"/>
        <rFont val="Book Antiqua"/>
        <family val="1"/>
      </rPr>
      <t>A</t>
    </r>
    <r>
      <rPr>
        <b/>
        <sz val="11"/>
        <rFont val="Book Antiqua"/>
        <family val="1"/>
      </rPr>
      <t xml:space="preserve">.  
</t>
    </r>
    <r>
      <rPr>
        <b/>
        <sz val="11"/>
        <color rgb="FFFF0000"/>
        <rFont val="Book Antiqua"/>
        <family val="1"/>
      </rPr>
      <t>These should include any project for which the District has provided funding, either as the Lead Entity or Partner, and should also include onsite sewage treatment and disposal system projects (i.e., any project related to OSTDS).</t>
    </r>
  </si>
  <si>
    <t>Include any District project number necessary for internal District tracking.</t>
  </si>
  <si>
    <t xml:space="preserve">Include the latitude in decimal format </t>
  </si>
  <si>
    <t xml:space="preserve">Include the longitude in decimal format </t>
  </si>
  <si>
    <t>1) Planned
2) Underway
3) Completed
4) Cancelled</t>
  </si>
  <si>
    <r>
      <t xml:space="preserve">Include year the project, activity, or task began reducing nutrient loading.  For structural projects, this is usually the year construction was complete.  For ongoing activities, this is the year the project was first implemented.  For projects with a </t>
    </r>
    <r>
      <rPr>
        <u/>
        <sz val="11"/>
        <rFont val="Book Antiqua"/>
        <family val="1"/>
      </rPr>
      <t>Completed</t>
    </r>
    <r>
      <rPr>
        <sz val="11"/>
        <rFont val="Book Antiqua"/>
        <family val="1"/>
      </rPr>
      <t xml:space="preserve"> status, year should be the current year or a past year.  For projects with a status of </t>
    </r>
    <r>
      <rPr>
        <u/>
        <sz val="11"/>
        <rFont val="Book Antiqua"/>
        <family val="1"/>
      </rPr>
      <t>Planned</t>
    </r>
    <r>
      <rPr>
        <sz val="11"/>
        <rFont val="Book Antiqua"/>
        <family val="1"/>
      </rPr>
      <t xml:space="preserve"> or </t>
    </r>
    <r>
      <rPr>
        <u/>
        <sz val="11"/>
        <rFont val="Book Antiqua"/>
        <family val="1"/>
      </rPr>
      <t>Underway,</t>
    </r>
    <r>
      <rPr>
        <sz val="11"/>
        <rFont val="Book Antiqua"/>
        <family val="1"/>
      </rPr>
      <t xml:space="preserve"> date should be the current year or a future year.  For </t>
    </r>
    <r>
      <rPr>
        <u/>
        <sz val="11"/>
        <rFont val="Book Antiqua"/>
        <family val="1"/>
      </rPr>
      <t>Cancelled</t>
    </r>
    <r>
      <rPr>
        <sz val="11"/>
        <rFont val="Book Antiqua"/>
        <family val="1"/>
      </rPr>
      <t xml:space="preserve"> projects, leave blank.</t>
    </r>
  </si>
  <si>
    <r>
      <t xml:space="preserve">Copy and Paste from BMAP list.  If the project being implemented by the District is only one portion or phase of the total BMAP project listed in the provided spreadsheet, make necessary edits in the applicable columns.  TN and TP reductions and acres treated may be adjusted downward for phased projects, but should never </t>
    </r>
    <r>
      <rPr>
        <i/>
        <sz val="11"/>
        <rFont val="Book Antiqua"/>
        <family val="1"/>
      </rPr>
      <t xml:space="preserve">exceed </t>
    </r>
    <r>
      <rPr>
        <sz val="11"/>
        <rFont val="Book Antiqua"/>
        <family val="1"/>
      </rPr>
      <t xml:space="preserve">the numbers in the BMAP project list.  </t>
    </r>
  </si>
  <si>
    <t xml:space="preserve">Include this Fiscal year. </t>
  </si>
  <si>
    <t>Include the budget program, activity, and sub-activity for this project. Also include the page number where this project is located within the budget document.</t>
  </si>
  <si>
    <t>Include the total state funding, including any Springs funds.</t>
  </si>
  <si>
    <t>Include the total funding for this project phase as of the most recent fiscal year.  If not known, leave blank.</t>
  </si>
  <si>
    <t>Waterbody Benefited</t>
  </si>
  <si>
    <t>Column1</t>
  </si>
  <si>
    <t>SJWS00182A</t>
  </si>
  <si>
    <t>SJRWMD</t>
  </si>
  <si>
    <t>30593; 35701; 37637; 37744; 37843; 37966; 38795; 39044</t>
  </si>
  <si>
    <t>Black Creek Water Resource Development Project</t>
  </si>
  <si>
    <t>Groundwater Recharge</t>
  </si>
  <si>
    <t>Yes</t>
  </si>
  <si>
    <t>The Black Creek Water Resource Development Project will help to replenish the Upper Floridan aquifer in northeast Florida using excess flow from Black Creek, in Clay County, during high water periods and flood events. Water will be pumped through a transmission system toward the Keystone Heights area and is expected to contribute to minimum flows and levels recovery for lakes Brooklyn and Geneva and may help improve water levels in lakes in the Alligator Creek system, including lakes Brooklyn and Geneva.</t>
  </si>
  <si>
    <t>The project includes an intake structure on the South Fork of Black Creek to capture water during periods of higher flows, pump station, transmission pipeline, and treatment/recharge system to recharge the Upper Floridan aquifer in northeast Florida.</t>
  </si>
  <si>
    <t>UFA (North Florida), Lakes Brooklyn and Geneva</t>
  </si>
  <si>
    <t>SJR NFRWSP</t>
  </si>
  <si>
    <t>Lakes Brooklyn and Geneva</t>
  </si>
  <si>
    <t>Lower Santa Fe and Ichetucknee Rivers</t>
  </si>
  <si>
    <t>Recovery Strategy for Lakes Brooklyn and Geneva Minimum Levels</t>
  </si>
  <si>
    <t xml:space="preserve"> 2.2.1 (RO)</t>
  </si>
  <si>
    <t>2017-18</t>
  </si>
  <si>
    <t>2024-25</t>
  </si>
  <si>
    <t>SJWS00091A</t>
  </si>
  <si>
    <t>C-10 Water Management Area</t>
  </si>
  <si>
    <t>Surface Water</t>
  </si>
  <si>
    <t>Design and construction of a 1,300 acre reservoir with pump station and outfall structure designed to increase the flow restoration of the C-1 Rediversion Project to the St. Johns River.</t>
  </si>
  <si>
    <t>The project includes the construction of a stormwater pump station and 1,300-acre water management area.</t>
  </si>
  <si>
    <t>Design</t>
  </si>
  <si>
    <t xml:space="preserve">Indian River Lagoon, Upper St. Johns River </t>
  </si>
  <si>
    <t>SJR Central Springs East Coast</t>
  </si>
  <si>
    <t>2.3.0</t>
  </si>
  <si>
    <t>2011-12</t>
  </si>
  <si>
    <t>PS and CII Conservation</t>
  </si>
  <si>
    <t>No</t>
  </si>
  <si>
    <t>Complete</t>
  </si>
  <si>
    <t>LSFIR Recovery Strategy</t>
  </si>
  <si>
    <t>2.2.1</t>
  </si>
  <si>
    <t>2023-24</t>
  </si>
  <si>
    <t>Reclaimed Water (for potable offset)</t>
  </si>
  <si>
    <t>Volusia Blue Spring</t>
  </si>
  <si>
    <t>Volusia Strategy</t>
  </si>
  <si>
    <t>2022-23</t>
  </si>
  <si>
    <t>Other Non-Traditional Source</t>
  </si>
  <si>
    <t>SJR CFWI</t>
  </si>
  <si>
    <t>City of Minneola AWS Reclaimed Water Project</t>
  </si>
  <si>
    <t>Construction of reclaimed piping, pumps, and  backup source connection.</t>
  </si>
  <si>
    <t xml:space="preserve">UFA - Lake </t>
  </si>
  <si>
    <t>SJWS00233A; SJWS00329A; SJWS00278A; SJWS00278B</t>
  </si>
  <si>
    <t>Phased</t>
  </si>
  <si>
    <t>City of Ocala Lower Floridan Aquifer Conversion (All Phases)</t>
  </si>
  <si>
    <t>Silver Springs</t>
  </si>
  <si>
    <t>2018-19</t>
  </si>
  <si>
    <t>City of Orange City Industrial Drive Flood Control and Water Quality Enhancement</t>
  </si>
  <si>
    <t>Orange City, City of</t>
  </si>
  <si>
    <t>Distribution/Transmission Capacity</t>
  </si>
  <si>
    <t>SJWS00200A</t>
  </si>
  <si>
    <t>Multiple</t>
  </si>
  <si>
    <t xml:space="preserve">Crane Creek / M-1 Canal Flow Restoration </t>
  </si>
  <si>
    <t>Stormwater</t>
  </si>
  <si>
    <t>This project would restore M-1 Canal baseflows and small stormflows west of Evans Road back to the USJRB by constructing an operable diversion structure in the M-1 Canal to divert and treat flows prior to discharging to the Upper St. Johns River Basin.</t>
  </si>
  <si>
    <t>This project includes construction of an operable diversion structure in the M-1 Canal; stormwater treatment area; and pump stations to divert and treat flows from the M-1 Canal prior to discharging to the Upper St. Johns River Basin.</t>
  </si>
  <si>
    <t>Indian River Lagoon</t>
  </si>
  <si>
    <t>2017-18 through 2024-25</t>
  </si>
  <si>
    <t>SJWS00262A</t>
  </si>
  <si>
    <t>Dispersed Water Storage / Nutrient Reduction Pilot Project with Fellsmere Joint Venture</t>
  </si>
  <si>
    <t>Fellsmere Joint Venture</t>
  </si>
  <si>
    <t>Create a reservoir for retention of stormwater in the Fellsmere Water Management Area to store up to 18 mgd of water and reduce excess freshwater flows and nutrients from being released to the Indian River Lagoon.</t>
  </si>
  <si>
    <t>Underway</t>
  </si>
  <si>
    <t>2.2.1 (RO)</t>
  </si>
  <si>
    <t>2016-17</t>
  </si>
  <si>
    <t>Lakes Geneva and Brooklyn
Lower Sante Fe and Ichetucknee Rivers</t>
  </si>
  <si>
    <t>Water Resource Management Programs</t>
  </si>
  <si>
    <t>UFA - Duval</t>
  </si>
  <si>
    <t>Other Project Type</t>
  </si>
  <si>
    <t>Orange County Utilities Commercial Accounts Water Wise Neighbor Program Conservation</t>
  </si>
  <si>
    <t>The project is an expansion of Orange County Utilities Water Wise conservation program to include commercial properties within OCU's service area.</t>
  </si>
  <si>
    <t>UFA - Orange</t>
  </si>
  <si>
    <t>Wekiva Basin</t>
  </si>
  <si>
    <t>Linked</t>
  </si>
  <si>
    <t>Orange County Wekiwa Springs Septic Tank Retrofit Project Phase 4</t>
  </si>
  <si>
    <t>Orange County Utilities</t>
  </si>
  <si>
    <t>The project is Phase 4 of a multi-phased septic-to-sewer conversion that involves the construction of laterals, sewer connections, septic tank abandonments, sewer main, manholes, and lift stations for 352 parcels in Rolling Oaks neighborhood. The estimated nutrient load reduction water quality benefit to the Wekiwa-Rock Springs is 3,473 lbs/yr of TN.  The project also provides an estimated water supply benefit of 0.1 mgd.</t>
  </si>
  <si>
    <t xml:space="preserve">Abandonment of 352 septic tanks and connection to central sewer. </t>
  </si>
  <si>
    <t>Orlando Utilities Commission</t>
  </si>
  <si>
    <t>Taylor Creek Reservoir Improvements</t>
  </si>
  <si>
    <t xml:space="preserve">The project involves raising and improving L-73 Section 1 (L-73) and modifying the operating schedule to help increase alternative water supply availability. Subsequent phases involve the water supply entities constructing water treatment and transmission mains, including a raw water intake. </t>
  </si>
  <si>
    <t>UFA - Orange, Brevard, and Osceola Counties</t>
  </si>
  <si>
    <t>2013-14</t>
  </si>
  <si>
    <t xml:space="preserve">Volusia County Southwest Regional Wastewater Reclamation Facility </t>
  </si>
  <si>
    <t>Volusia, County of</t>
  </si>
  <si>
    <t>The project involves the construction of a lift station, 1.5 MG equalization basin, headworks facility, 5 MG ground storage tank, high service pumps, and associated piping. The estimated water supply benefit is 5 MG reclaimed water storage capacity created and the alternative water supply benefit to the Volusia-Blue Spring is 0.39 mgd. The estimated nutrient load reduction water quality benefit is 364 lbs/yr of TN.</t>
  </si>
  <si>
    <t>The project involves the construction of a lift station, 1.5 MG equalization basin, headworks facility, 5.0 MG ground storage tank, high service pumps, and associated piping.</t>
  </si>
  <si>
    <t>Totals:</t>
  </si>
  <si>
    <t>SJWS00503A</t>
  </si>
  <si>
    <t>2017_42</t>
  </si>
  <si>
    <t xml:space="preserve"> Arlington East WWTP 2.0 MGD Reuse Capacity Addition</t>
  </si>
  <si>
    <t>JEA</t>
  </si>
  <si>
    <t>RWSP or RPS Option Only</t>
  </si>
  <si>
    <t>SJWS00543A</t>
  </si>
  <si>
    <t>2019-VPRS-2</t>
  </si>
  <si>
    <t>2019 Vol PR Assessment - Updated Water Conservation Potential</t>
  </si>
  <si>
    <t>Public Water Supply Entities</t>
  </si>
  <si>
    <t>All Volusia County water bodies</t>
  </si>
  <si>
    <t>All Volusia County MFL water bodies</t>
  </si>
  <si>
    <t>Volusia Recovery and Prevention Strategy</t>
  </si>
  <si>
    <t>SJWS00488A</t>
  </si>
  <si>
    <t>2017_179</t>
  </si>
  <si>
    <t>Agricultural Conservation</t>
  </si>
  <si>
    <t xml:space="preserve">Assess and implement water conservation BMPs as part of the agricultural cost-share program (does not include TCAA projects administered by FDACS).  </t>
  </si>
  <si>
    <t>SJWS00488B</t>
  </si>
  <si>
    <t>2017_180</t>
  </si>
  <si>
    <t>SJWS00472B</t>
  </si>
  <si>
    <t>2023_50</t>
  </si>
  <si>
    <t>AI WWTP Reclaimed Process Improvements</t>
  </si>
  <si>
    <t>SJCUD</t>
  </si>
  <si>
    <t>Upgrade treatment process to supply 100% public-access reuse</t>
  </si>
  <si>
    <t>Lake Brooklyn, Lake Geneva</t>
  </si>
  <si>
    <t>Brooklyn and Geneva Recovery Strategy</t>
  </si>
  <si>
    <t>SJWS00472A</t>
  </si>
  <si>
    <t>2017_119</t>
  </si>
  <si>
    <t>AI WWTP Reuse Storage Tank and Booster Pump Station</t>
  </si>
  <si>
    <t>Construction of a 1 MG tank and reuse booster station to provide high pressure service to reuse customers near the AI WWTP facility. Ultimate goal is to provide reuse service to new developments with in a 2 mile radius of the facility. SJRWMD awarded a grant to fund 1/3 of the construction cost.</t>
  </si>
  <si>
    <t xml:space="preserve">Construction of a 1 MG tank and reuse booster station to provide high pressure service to reuse customers near the AI WWTP facility. </t>
  </si>
  <si>
    <t>SJWS00479A</t>
  </si>
  <si>
    <t>2017_164</t>
  </si>
  <si>
    <t>AMI Implementation</t>
  </si>
  <si>
    <t>Implementation of a pilot project for AMI meter and software installation. 650 meters</t>
  </si>
  <si>
    <t>SJWS00482A</t>
  </si>
  <si>
    <t>2017_172</t>
  </si>
  <si>
    <t>Replaced all water meters in SJCUD Ponte Vedra System (approximately 10,000) and added a Fixed Base reading system. Pre-existing meters were old and inaccurate. Project to more accurately meter accounts and will allow for AMR monitoring for leak detection etc.</t>
  </si>
  <si>
    <t xml:space="preserve">Replaced all water meters in SJCUD Ponte Vedra System (approximately 10,000) and added a Fixed Base reading system. </t>
  </si>
  <si>
    <t>SJWS00546A</t>
  </si>
  <si>
    <t>2019-VPRS-6</t>
  </si>
  <si>
    <t>Aquifer Enhancement Expansion</t>
  </si>
  <si>
    <t>West Volusia Water Suppliers</t>
  </si>
  <si>
    <t>Reclaimed Water (for groundwater recharge or natural system restoration)</t>
  </si>
  <si>
    <t>Increasing UFA recharge by 0.6 mgd near Blue Spring.</t>
  </si>
  <si>
    <t>SJWS00499A</t>
  </si>
  <si>
    <t>2017_38</t>
  </si>
  <si>
    <t>Arlington East 2 MGD Reclaimed Water Filter</t>
  </si>
  <si>
    <t>SJWS00500A</t>
  </si>
  <si>
    <t>2017_39</t>
  </si>
  <si>
    <t>Arlington East Reclaim Storage Conversion</t>
  </si>
  <si>
    <t>SJWS00501A</t>
  </si>
  <si>
    <t>2017_40</t>
  </si>
  <si>
    <t>Arlington East Water Reclamation Facility - Onsite Reuse Pump Upgrade</t>
  </si>
  <si>
    <t>On-site piping upgrades and pump replacement, increasing reclaimed water delivery capacity from 750 to 1200 gpm (1.1 To 1.7 MGD).</t>
  </si>
  <si>
    <t>SJWS00502A</t>
  </si>
  <si>
    <t>2017_41</t>
  </si>
  <si>
    <t>Arlington East WRF - Reclaimed Water Filtration Expansion - Increase Capacity from 8.0 to 10.0 MGD</t>
  </si>
  <si>
    <t>2.0 MGD water reclamation facility filter expansion to support increased reclaimed water demands.</t>
  </si>
  <si>
    <t>SJWS00585A</t>
  </si>
  <si>
    <t>2023_29</t>
  </si>
  <si>
    <t>SJWS00511A</t>
  </si>
  <si>
    <t>2017_53</t>
  </si>
  <si>
    <t>Bartram Park WTP - RW - Storage Expansion</t>
  </si>
  <si>
    <t>Installation of a new 2.5 Mgal storage tank.</t>
  </si>
  <si>
    <t>SJWS00528A</t>
  </si>
  <si>
    <t>2017_83</t>
  </si>
  <si>
    <t>Bartram Trail HS - Longleaf Pine Pkwy - Reclaimed Water System Expansion</t>
  </si>
  <si>
    <t>Installation of 2,600 feet of 6" reclaimed water main to serve the Bartram High School.</t>
  </si>
  <si>
    <t>SJWS00512A</t>
  </si>
  <si>
    <t>2017_54</t>
  </si>
  <si>
    <t>Baymeadows Rd - Point Meadows Rd to Old Still PUD - Reclaimed Water System Expansion</t>
  </si>
  <si>
    <t>Installation of 9,500 feet of 8" reclaimed water main to serve as a transmission pipeline.</t>
  </si>
  <si>
    <t>SJWS00592A</t>
  </si>
  <si>
    <t>2023_37</t>
  </si>
  <si>
    <t>Blacks Ford WRF - Expansion from 6 to 12 mgd</t>
  </si>
  <si>
    <t>SJWS00599A</t>
  </si>
  <si>
    <t>2023_43</t>
  </si>
  <si>
    <t>2017_19</t>
  </si>
  <si>
    <t>GRU</t>
  </si>
  <si>
    <t>SJWS00229A</t>
  </si>
  <si>
    <t>Clay County Utility Authority</t>
  </si>
  <si>
    <t>Extension of CCUA reclaimed water transmission and distribution to supply future developments.</t>
  </si>
  <si>
    <t>Lake Brooklyn, Lake Geneva, Magnolia Lake</t>
  </si>
  <si>
    <t>SJWS00228A</t>
  </si>
  <si>
    <t>NFWSP-06</t>
  </si>
  <si>
    <t>CCUA - Stormwater Harvest First Coast Outer Beltway</t>
  </si>
  <si>
    <t>Horizontal well and treatment site to withdraw and treat groundwater near stormwater ponds for reuse supply.</t>
  </si>
  <si>
    <t>Construct a horizontal well and treatment site at the First Coast Outer Beltway to withdraw and treat groundwater near stormwater ponds for reuse supply.</t>
  </si>
  <si>
    <t>SJWS00477A</t>
  </si>
  <si>
    <t>2017_156</t>
  </si>
  <si>
    <t>CCUA AMI</t>
  </si>
  <si>
    <t>CCUA</t>
  </si>
  <si>
    <t>Leak Detection program to reduce water loss; Avg 2015 savings was approximately 74,460 gpd.</t>
  </si>
  <si>
    <t>SJWS00504A</t>
  </si>
  <si>
    <t>2017_43</t>
  </si>
  <si>
    <t>CCUA Reclaimed Water Transmission Main - Southwest WWTF to CCUA</t>
  </si>
  <si>
    <t>Installation of 44,000 feet of 24" reclaimed water main to serve as a transmission pipeline.</t>
  </si>
  <si>
    <t>SJWS00236A</t>
  </si>
  <si>
    <t>VPRS-04</t>
  </si>
  <si>
    <t>City of Deltona - Lakes Pump Station, Transmission Main and Augmentation Facilities</t>
  </si>
  <si>
    <t>Deltona, City of</t>
  </si>
  <si>
    <t>This project will include surface water withdrawal and treatment of 4.0 mgd of water from Lake Monroe to supplement reclaimed water needs.</t>
  </si>
  <si>
    <t>SJWS00206B</t>
  </si>
  <si>
    <t>2020_42</t>
  </si>
  <si>
    <t>City of Minneola Septic to Sewer (Phase 1-10)</t>
  </si>
  <si>
    <t>Minneola, City of</t>
  </si>
  <si>
    <t>Upper Floridan Aquifer</t>
  </si>
  <si>
    <t>SJWS00561A</t>
  </si>
  <si>
    <t>2022_41</t>
  </si>
  <si>
    <t>City of Orange City Wellfield Optimization</t>
  </si>
  <si>
    <t>This project consists of the implementation of strategies to relocate Upper Floridan aquifer withdrawals further from Volusia Blue Spring.</t>
  </si>
  <si>
    <t>SJWS00550A</t>
  </si>
  <si>
    <t>2020_44</t>
  </si>
  <si>
    <t>KB-2 &amp; KB-14</t>
  </si>
  <si>
    <t>City of Orlando Eastern Regional Reclaimed Water Distribution System Improvements</t>
  </si>
  <si>
    <t>Expansion of the City's ERRWDS service area by making hydraulic improvements to include a 3 mg reclaimed water storage tank and 6,000 gpm high service pump station(s), thereby increasing available reclaimed water supplies to City of Orlando, Orlando Utilities Commission, and Orange County Utilities customers.</t>
  </si>
  <si>
    <t>Expansion of ERRWDS service area by making hydraulic improvements to include a 3 mg reclaimed water storage tank and 6,000 gpm high service pump station(s).</t>
  </si>
  <si>
    <t>SJWS00549A</t>
  </si>
  <si>
    <t>2020_2</t>
  </si>
  <si>
    <t>City of Sanford Brackish RO WTP</t>
  </si>
  <si>
    <t>Sanford, City of</t>
  </si>
  <si>
    <t>Brackish Groundwater</t>
  </si>
  <si>
    <t>LFA wellfield and RO treatment</t>
  </si>
  <si>
    <t>SJWS00462A</t>
  </si>
  <si>
    <t>2017_108</t>
  </si>
  <si>
    <t xml:space="preserve">City of St. Augustine Beach Reclaimed Water System Expansion </t>
  </si>
  <si>
    <t>10” reuse main east from the Anastasia Island WWTP along 16th Street to A1A to serve the St. Augustine Beach City Hall and park, continuing southeast to serve a new 73 home subdivision, Ocean Ridge. The new reuse main would also allow future service to customers along the route. The additional conveyance will allow the County to offset potable water demand, conserving groundwater. As a result of expanding the reclaimed water system, the County will be able to reduce the discharge from the Anastasia Island WWTP to the Matanzas River.</t>
  </si>
  <si>
    <t xml:space="preserve">10” reuse main east from the Anastasia Island WWTP along 16th Street to A1A to serve the St. Augustine Beach City Hall and park, continuing southeast to serve a new 73 home subdivision, Ocean Ridge. </t>
  </si>
  <si>
    <t>SJWS00481A</t>
  </si>
  <si>
    <t>2017_171</t>
  </si>
  <si>
    <t>Conservation Rate Implementation</t>
  </si>
  <si>
    <t xml:space="preserve">The City of St. Augustine is conducting a comprehensive conservation program to include a rate study, education program, block rate implementation, AMR pilot installation and results analysis. </t>
  </si>
  <si>
    <t>SJWS00470A</t>
  </si>
  <si>
    <t>2017_117</t>
  </si>
  <si>
    <t xml:space="preserve">CR 214 Water Blending Station </t>
  </si>
  <si>
    <t xml:space="preserve">Improvements to the CR 214 WTP site to allow for water quality conditioning of water transferred from the NW Grid to be blended and distributed into the Mainland Water System. </t>
  </si>
  <si>
    <t>SJWS00532A</t>
  </si>
  <si>
    <t>2017_89</t>
  </si>
  <si>
    <t>CR210 - Longleaf Pine Pkwy to Ashford Mills Rd - Reclaimed Water System Expansion</t>
  </si>
  <si>
    <t>SJWS00533A</t>
  </si>
  <si>
    <t>2017_90</t>
  </si>
  <si>
    <t>CR210 - Old Dixie Hwy to Twin Creeks - Trans - Reclaimed Water System Expansion</t>
  </si>
  <si>
    <t>Installation of 9,500 feet of 20" reclaimed water main to serve as a transmission pipeline.</t>
  </si>
  <si>
    <t>SJWS00534A</t>
  </si>
  <si>
    <t>2017_91</t>
  </si>
  <si>
    <t>CR210 - South Hampton to Ashford Mills - Trans - Reclaimed Water System Expansion</t>
  </si>
  <si>
    <t>Installation of 7,400 feet of 12" reclaimed water main to serve as a transmission pipeline.</t>
  </si>
  <si>
    <t>SJWS00535A</t>
  </si>
  <si>
    <t>2017_92</t>
  </si>
  <si>
    <t>CR210 - St Johns Pkwy to Leo Maguire Pkwy - Reclaimed Water System Expansion</t>
  </si>
  <si>
    <t>Installation of 9,000 feet of 8" reclaimed water main to serve as a transmission pipeline.</t>
  </si>
  <si>
    <t>SJWS00536A</t>
  </si>
  <si>
    <t>2017_93</t>
  </si>
  <si>
    <t>CR210 - Twin Creeks to Russell Sampson Rd - Reclaimed Water System Expansion</t>
  </si>
  <si>
    <t>Installation of 12,000 feet of 20" reclaimed water main to serve as a transmission pipeline.</t>
  </si>
  <si>
    <t>SJWS00578A</t>
  </si>
  <si>
    <t>2023_18</t>
  </si>
  <si>
    <t xml:space="preserve">Customer DSM Programs </t>
  </si>
  <si>
    <t xml:space="preserve">This project is a Demand Side Management Programs Composite in which CCUA has identified a number of demand side management programs that can reduce potable and reclaimed usage. These programs will be adding the DSM portfolio over the next decade. Costs and water savings from these programs occur over the entire life of the program. Programs may include single family high efficiency toilet rebates, high efficiency clothes washer rebates, commercial ice machine and restaurant pre-rinse spray valve rebates, smart irrigation controller rebates, and new development turf reduction ordinance. </t>
  </si>
  <si>
    <t>SJWS00513A</t>
  </si>
  <si>
    <t>2017_55</t>
  </si>
  <si>
    <t>Davis - Gate Pkwy to RG Skinner - Reclaimed Water System Expansion</t>
  </si>
  <si>
    <t>Installation of 13,700 feet of 30" reclaimed water main to serve as a transmission pipeline.</t>
  </si>
  <si>
    <t>SJWS00240A</t>
  </si>
  <si>
    <t>VPRS-15</t>
  </si>
  <si>
    <t>Daytona Beach Wellfield Optimization</t>
  </si>
  <si>
    <t>Daytona Beach, City of</t>
  </si>
  <si>
    <t>This project will revise management of the City's wellfield to maximize benefit to Indian Lake</t>
  </si>
  <si>
    <t>SJWS00463A</t>
  </si>
  <si>
    <t>2017_110</t>
  </si>
  <si>
    <t>Develop supplemental reclaimed water source from stormwater harvesting (Potential I-95 Corridor)</t>
  </si>
  <si>
    <t xml:space="preserve">Potential partnership with FDOT to supplement reclaimed water system in the Northwest service area with harvested stormwater from I-95 corridor expansion. </t>
  </si>
  <si>
    <t>SJWS00473B</t>
  </si>
  <si>
    <t>2017_56</t>
  </si>
  <si>
    <t>District 2 WWTF Reclaimed Water Storage Tank and Booster Pump Station</t>
  </si>
  <si>
    <t>1.0 MG storage tank.</t>
  </si>
  <si>
    <t>SJWS00473A</t>
  </si>
  <si>
    <t>2017_13</t>
  </si>
  <si>
    <t>District 2 WWTF RIB - Transmission and Pumping</t>
  </si>
  <si>
    <t>Rapid Infiltration Basin for District 2 WWTF (estimated 6.0 MGD capacity, land costs TBD).</t>
  </si>
  <si>
    <t>SJWS00514A</t>
  </si>
  <si>
    <t>2017_57</t>
  </si>
  <si>
    <t>District II - Broward River Crossing Replacement</t>
  </si>
  <si>
    <t>Installation of 2,800 feet of 24" of reclaimed water transmission pipeline.</t>
  </si>
  <si>
    <t>SJWS00454A</t>
  </si>
  <si>
    <t>2015_148</t>
  </si>
  <si>
    <t>FDOT Reuse projects</t>
  </si>
  <si>
    <t xml:space="preserve">Potential future stormwater projects for water resource development or water supply, coordinated by the Districts and FDOT. </t>
  </si>
  <si>
    <t>SJWS00228B</t>
  </si>
  <si>
    <t>2017_24</t>
  </si>
  <si>
    <t>First Coast Outer Beltway Stormwater Ponds</t>
  </si>
  <si>
    <t>Horizontal well and treatment sites at 29 Stormwater ponds along SR 23 phase 3 corridor (First Coast Outer Beltway).</t>
  </si>
  <si>
    <t>SJWS00487A</t>
  </si>
  <si>
    <t>2017_178</t>
  </si>
  <si>
    <t>Florida Friendly Landscaping</t>
  </si>
  <si>
    <t>SJWS00464A</t>
  </si>
  <si>
    <t>2017_111</t>
  </si>
  <si>
    <t xml:space="preserve">Fox Creek Stormwater Harvesting Station </t>
  </si>
  <si>
    <t xml:space="preserve">St. Johns County owns a stormwater pond (over 200 MG of storage) on Fox Creek relatively near the SR-16 Wastewater Treatment Facility. As part of the SJCUD Integrated Water Resource Plan, developing a supplemental reclaimed water source from the Fox Creek facility was one of the recommended options. Feasibility study is underway to determine usable volume, treatment and routing options. </t>
  </si>
  <si>
    <t xml:space="preserve"> As part of the SJCUD Integrated Water Resource Plan, developing a supplemental reclaimed water source from the Fox Creek facility was one of the recommended options. </t>
  </si>
  <si>
    <t>SJWS00581A</t>
  </si>
  <si>
    <t>2023_21</t>
  </si>
  <si>
    <t>Future Groundwater Recharge Project</t>
  </si>
  <si>
    <t>This project will recharge groundwater using RCW. Project site not identified. May be co-located with UF Golf Course. RCW Pump Station and Transmission Backbone Improvement needed to support this project.</t>
  </si>
  <si>
    <t>Lower Santa Fe and Ichetucknee Rivers and Priority Springs</t>
  </si>
  <si>
    <t>SJWS00226A</t>
  </si>
  <si>
    <t>NFWSP-01</t>
  </si>
  <si>
    <t>Gainesville Regional Utilities (GRU) Brytan Subdivision Reclaimed Water System Expansion</t>
  </si>
  <si>
    <t>Gainesville Regional Utilities</t>
  </si>
  <si>
    <t>This project includes the expansion of reclaimed water distribution system pipelines in Brytan subdivision to offset use of potable water for irrigation.</t>
  </si>
  <si>
    <t>Expanding reclaimed water distribution system pipelines in Brytan subdivision to offset use of potable water for irrigation in Gainesville.</t>
  </si>
  <si>
    <t>Lake Brooklyn, Lake Geneva, Lower Santa Fe River, Ichetucknee River</t>
  </si>
  <si>
    <t>Lakes Brooklyn and Geneva, Lower Santa Fe and Ichetucknee Rivers and Priority Springs</t>
  </si>
  <si>
    <t>SJWS00515A</t>
  </si>
  <si>
    <t>2017_59</t>
  </si>
  <si>
    <t>Gate Pkwy - Shiloh Mill Blvd to Town Ctr Pkwy - Reclaimed Water System Expansion</t>
  </si>
  <si>
    <t>Installation of 2,300 feet of 8" reclaimed water main to serve as a transmission pipeline.</t>
  </si>
  <si>
    <t>SJWS00505A</t>
  </si>
  <si>
    <t>2017_44</t>
  </si>
  <si>
    <t>Glen Kernan Pkwy - Kernan Blvd to Royal Troon Lane - Reclaimed Water System Expansion</t>
  </si>
  <si>
    <t>Installation of 2,100 feet of 8" reclaimed water main to serve the Glen Kernan Golf &amp; Country Club golf course.</t>
  </si>
  <si>
    <t>SJWS00490A</t>
  </si>
  <si>
    <t>2017_25</t>
  </si>
  <si>
    <t>Green Cove Regional Reclaimed WTP</t>
  </si>
  <si>
    <t>New reclaim water treatment facility with 0.4 MGD AADF capacity.</t>
  </si>
  <si>
    <t>SJWS00537A</t>
  </si>
  <si>
    <t>2017_94</t>
  </si>
  <si>
    <t>Greenbriar Rd - Longleaf Pine Pkwy to Spring Haven Dr - Reclaimed Water System Expansion</t>
  </si>
  <si>
    <t>SJWS00580A</t>
  </si>
  <si>
    <t>2023_20</t>
  </si>
  <si>
    <t>Groundwater Recharge Wetland Phase 2</t>
  </si>
  <si>
    <t>This project consists of Phase 2 of the recharge wetland using RCW from Kanapaha WRF on the 75 ac site that was purchased in Phase 1. RCW Pump Station and Transmission Backbone Improvement needed to support this project. Related to Project No. 293</t>
  </si>
  <si>
    <t>Surface Water Storage</t>
  </si>
  <si>
    <t>SJR District-wide</t>
  </si>
  <si>
    <t>SJWS00227A</t>
  </si>
  <si>
    <t>NFWSP-05</t>
  </si>
  <si>
    <t>GRU - Reclaimed Water System Expansion into New Neighborhoods</t>
  </si>
  <si>
    <t>This project includes the expansion of reclaimed water distribution system pipelines to offset use of potable water for irrigation.</t>
  </si>
  <si>
    <t>Expanding reclaimed water distribution system pipelines to offset use of potable water for irrigation in Gainesville.</t>
  </si>
  <si>
    <t>SJWS00606A</t>
  </si>
  <si>
    <t>2023_52</t>
  </si>
  <si>
    <t>GRU KWRF RCW Pump station and Transmission Backbone Improvement</t>
  </si>
  <si>
    <t xml:space="preserve">The Transmission Backbone Improvement project is a necessary component to increase capacity of the KWRF RCW pumping station and transmission pipeline to 8 mgd in order to support Project No. 2023_20 GW Recharge Wetland Phase 2 (2 mgd) , Project No. 2023_26 RCW Extension to Future UF Golf Course (1 mgd), and Project No. 2023_21 Future GW Recharge Wetlands (5 mgd). The actual benefit for this project is shown as 0.0 mgd, since the benefit to the water resources is reflected in the related projects as noted above. Unit production costs for this project were calculated based on the 8 mgd of transmission volume.  </t>
  </si>
  <si>
    <t>SJWS00474A</t>
  </si>
  <si>
    <t>2017_142</t>
  </si>
  <si>
    <t>GRU Water Conservation Projects</t>
  </si>
  <si>
    <t>Implement cost effective projects that may include but are not limited to public education, advanced metering, indoor plumbing retrofit replacement of high flow toilets, shower heads, and sink aerators with efficient units, commercial water efficiency programs, and outdoor irrigation efficiency programs. Estimated water savings of 0.3 to 0.5 mgd.</t>
  </si>
  <si>
    <t xml:space="preserve">Implement cost effective projects that may include but are not limited to public education, advanced metering, indoor plumbing retrofit replacement of high flow toilets, shower heads, and sink aerators with efficient units, commercial water efficiency programs, and outdoor irrigation efficiency programs. </t>
  </si>
  <si>
    <t>SJWS00607A</t>
  </si>
  <si>
    <t>2023_6</t>
  </si>
  <si>
    <t>Indirect Potable Reuse</t>
  </si>
  <si>
    <t>SJWS00164B</t>
  </si>
  <si>
    <t>2017_143</t>
  </si>
  <si>
    <t>Indoor Plumbing Retrofit</t>
  </si>
  <si>
    <t>Replace existing "high flow" toilets with ultra-low flow toilets. Also replace shower heads and sink aerators with high efficiency units.</t>
  </si>
  <si>
    <t>SJWS00522A</t>
  </si>
  <si>
    <t>2017_69</t>
  </si>
  <si>
    <t>Intermediate Well Conversion</t>
  </si>
  <si>
    <t>San Jose Country Club</t>
  </si>
  <si>
    <t xml:space="preserve">Installation of an intermediate zone well to a depth of 450 feet to produce approximately 25,200 gallons per day, thus reducing pumping from the Floridan aquifer.  </t>
  </si>
  <si>
    <t>SJWS00567A</t>
  </si>
  <si>
    <t>2022_62</t>
  </si>
  <si>
    <t>IRC West Regional Wastewater Treatment Facility Reclaimed Water Storage</t>
  </si>
  <si>
    <t>Indian River County</t>
  </si>
  <si>
    <t>This project consists of the construction of a reclaimed water reservoir for wet weather flow storage for use during high demand.</t>
  </si>
  <si>
    <t>TBD</t>
  </si>
  <si>
    <t>Upper Floridan Aquifer - Indian River County</t>
  </si>
  <si>
    <t>SJWS00480A</t>
  </si>
  <si>
    <t>2017_165</t>
  </si>
  <si>
    <t>Jacksonville Beach Advanced Metering Infrastructure</t>
  </si>
  <si>
    <t>The project objective is to reduce water leaks by: 1) replacing old manually read, moving parts water meters with industry state of the art automatically read, static (no moving parts) water meters to detect leaks on the customer side of the meter and 2) installing leak detection infrastructure on water mains to improve detection of leaks in the water distribution system. Project area is within the city limits of Jacksonville Beach, Florida. It is anticipated that automatically read, more accurate metering of consumed water will promote quicker leak repairs and conservation. Project capacity based on the Jax Beach Water/Sewer Utility withdrawing 911.9 million gallons of total raw water from the Floridan Aquifer in CY2015. Water supply benefit is based on goal of reducing unaccounted water from the CY2015 estimated amount of 15.5% to the estimated target amount of 7.5%.</t>
  </si>
  <si>
    <t xml:space="preserve">The project objective is to reduce water leaks by: 1) replacing old manually read, moving parts water meters with industry state of the art automatically read, static (no moving parts) water meters to detect leaks on the customer side of the meter and 2) installing leak detection infrastructure on water mains to improve detection of leaks in the water distribution system. </t>
  </si>
  <si>
    <t>SJWS00497A</t>
  </si>
  <si>
    <t>2017_35</t>
  </si>
  <si>
    <t xml:space="preserve">Jacksonville Beach Water &amp; Sewer Mains Extension </t>
  </si>
  <si>
    <t>The project objective is to eliminate private wells for potable use and septic tanks adjacent to the Intracoastal Waterway by extending the water main (about 1000 feet new &amp; 1000 feet upsized replacement) and by extending the sanitary sewer main (about 2000 feet new) to 7 residential properties on the private road extension connected to the end of Hopson Road. A fire hydrant will be added near the end of the water main extension to improve fire safety. Currently, six of these properties are developed and have private water wells and septic tanks, which are not charged. With charging for utility water &amp; sewer services, it is ultimately anticipated that water usage may be conserved. With abandonment of septic tanks, the nutrient load into the adjacent area near the Intracoastal Waterway is reduced and reclaimed water supply is increased. Project capacity and water supply benefit are based on an estimated 500 gpd per connection.</t>
  </si>
  <si>
    <t xml:space="preserve">The project objective is to eliminate private wells for potable use and septic tanks adjacent to the Intracoastal Waterway by extending the water main  and by extending the sanitary sewer main  to 7 residential properties on the private road extension connected to the end of Hopson Road. </t>
  </si>
  <si>
    <t>SJWS00230A</t>
  </si>
  <si>
    <t>NFWSP-25</t>
  </si>
  <si>
    <t>JEA - Reclaimed Water line Expansions</t>
  </si>
  <si>
    <t>Installing reclaimed water lines for system expansion in City of Jacksonville.</t>
  </si>
  <si>
    <t>SJWS00516A</t>
  </si>
  <si>
    <t>2017_60</t>
  </si>
  <si>
    <t>JP - FDOT - SR 9A (I-295) - Managed Lanes - JTB - 9B Extension - Reclaimed Water System Expansion</t>
  </si>
  <si>
    <t>Installation of 1,300 feet of 20" reclaimed water main to serve as a transmission pipeline.</t>
  </si>
  <si>
    <t>SJWS00489A</t>
  </si>
  <si>
    <t>2017_2</t>
  </si>
  <si>
    <t>Kanapaha Middle School GW Recharge Wetlands</t>
  </si>
  <si>
    <t>Construction of groundwater recharge wetlands at Kanapaha Middle School.</t>
  </si>
  <si>
    <t>SJWS00610A</t>
  </si>
  <si>
    <t>2023_9</t>
  </si>
  <si>
    <t>Keystone WWTP and RIB Expansion</t>
  </si>
  <si>
    <t xml:space="preserve">This project consists of a new or expanded groundwater recharge plant in the Keystone Heights capable of treating up to 0.300 mgd of increasing wastewater flows from residential, commercial, and industrial wastewater. </t>
  </si>
  <si>
    <t>SJWS00552A</t>
  </si>
  <si>
    <t>2020_57</t>
  </si>
  <si>
    <t>Lake Apopka North Shore Recharge Well</t>
  </si>
  <si>
    <t>Aquifer recharge via a recharge well located near the City's surface water withdrawal facility adjacent to LANS.</t>
  </si>
  <si>
    <t>SJWS00223A</t>
  </si>
  <si>
    <t>CFWSP-112</t>
  </si>
  <si>
    <t>Lake Mary Reclaimed Water System Retrofit</t>
  </si>
  <si>
    <t>This project includes the retrofit of the existing reclaimed water system  in subdivisions of Hills of Lake Mary, Tuscany, Manderley, Reserve, Timacuan, and Woodbridge and expand the reclaimed water distribution system of Lake Mary.</t>
  </si>
  <si>
    <t>Retrofitting the existing reclaimed water system  in subdivisions of Hills of Lake Mary, Tuscany, Manderley, Reserve, Timacuan, and Woodbridge and expand the reclaimed water distribution system of Lake Mary.</t>
  </si>
  <si>
    <t>SJWS00475A</t>
  </si>
  <si>
    <t>2017_144</t>
  </si>
  <si>
    <t>Large Meter Replacement</t>
  </si>
  <si>
    <t>Replace existing large meters with more accurate new meters. Greater accuracy of meter measurement will promote conservation.</t>
  </si>
  <si>
    <t>SJWS00495A</t>
  </si>
  <si>
    <t>2017_31</t>
  </si>
  <si>
    <t>LSJRB Reuse and Treatment</t>
  </si>
  <si>
    <t>Town of Orange Park</t>
  </si>
  <si>
    <t xml:space="preserve">Primarily a WWTP Upgrade for WQ improvement with secondary implementation of reuse in cooperation with CCUA through an interconnect. </t>
  </si>
  <si>
    <t>SJWS00149D</t>
  </si>
  <si>
    <t>2017_61</t>
  </si>
  <si>
    <t>Mandarin Water Reclamation Facility - Equalization Storage Tank and Transfer Pump Station</t>
  </si>
  <si>
    <t>1.7 MG storage tank and a high service pumping upgrade from 5.7 to 8.75 MGD to increase supply available for public access reuse.</t>
  </si>
  <si>
    <t>SJWS00149B</t>
  </si>
  <si>
    <t>2017_46</t>
  </si>
  <si>
    <t>Mandarin Water Reclamation Facility - High Level UV Upgrade</t>
  </si>
  <si>
    <t>UV disinfection system capacity upgrade from 5.7 to 8.75 MGD to increase supply available for public access reuse.</t>
  </si>
  <si>
    <t>SJWS00564A</t>
  </si>
  <si>
    <t>2022_49</t>
  </si>
  <si>
    <t>Marion County Well Field Optimization</t>
  </si>
  <si>
    <t>Marion County</t>
  </si>
  <si>
    <t>This project consists of the implementation of strategies to relocate withdrawals from the Upper Floridan aquifer further from Silver Springs.</t>
  </si>
  <si>
    <t>Silver Springs Prevention Strategy</t>
  </si>
  <si>
    <t>SJWS00478A</t>
  </si>
  <si>
    <t>2017_157</t>
  </si>
  <si>
    <t>Meter Reader Replacement</t>
  </si>
  <si>
    <t>Penny Farms</t>
  </si>
  <si>
    <t>Replacing existing meters with smart meters.</t>
  </si>
  <si>
    <t>SJWS00491A</t>
  </si>
  <si>
    <t>2017_26</t>
  </si>
  <si>
    <t>Mid-Clay Land Application and Recovery Site</t>
  </si>
  <si>
    <t>Construction of a rapid infiltration basin and horizontal well recovery system.</t>
  </si>
  <si>
    <t>SJWS00020B</t>
  </si>
  <si>
    <t>2015_115</t>
  </si>
  <si>
    <t>Mill Creek Pond Expansion</t>
  </si>
  <si>
    <t>Increase the Mill Creek pond storage volume by building up the berm.</t>
  </si>
  <si>
    <t>SJWS00556A</t>
  </si>
  <si>
    <t>2020_62</t>
  </si>
  <si>
    <t>Minneola SMART - Pipeline Interconnection of WRF to Reuse Distribution System</t>
  </si>
  <si>
    <t>Construct an interconnect pipeline between the City's WRF and the potable supply system and conversion of an existing pipeline, currently used for these purposes, to distribute public access reclaimed water from the WRF to end users.</t>
  </si>
  <si>
    <t>SJWS00517A</t>
  </si>
  <si>
    <t>2017_62</t>
  </si>
  <si>
    <t>Monument Rd - Arlington East WRF to St Johns Bluff Rd - Reclaimed Water System Expansion</t>
  </si>
  <si>
    <t>Installation of 7,900 feet of 20" reclaimed water main to serve as a transmission pipeline.</t>
  </si>
  <si>
    <t>SJWS00507A</t>
  </si>
  <si>
    <t>2017_47</t>
  </si>
  <si>
    <t>Monument Rd - Cancun Dr to Hidden Hills Ln - Reclaimed Water System Expansion</t>
  </si>
  <si>
    <t>Installation 1,600 feet of 12" and 2,300 feet of 8" reclaimed water main to serve the Hidden Hills Country Club golf course.</t>
  </si>
  <si>
    <t>SJWS00496A</t>
  </si>
  <si>
    <t>2017_34</t>
  </si>
  <si>
    <t>NAS Reclaimed Water Project</t>
  </si>
  <si>
    <t>Expand the reuse to the NAS-JAX golf course, weapons storage area and ballfields.</t>
  </si>
  <si>
    <t>SJWS00523A</t>
  </si>
  <si>
    <t>2017_76</t>
  </si>
  <si>
    <t>Nassau Area - Radio Av - Reclaimed Water Storage Tank and Booster Pump Station</t>
  </si>
  <si>
    <t>SJWS00524A</t>
  </si>
  <si>
    <t>2017_77</t>
  </si>
  <si>
    <t>Nassau Regional WWTF Reclaimed Water Storage Tank, UV Disinfection and Pumps</t>
  </si>
  <si>
    <t>1.0 MG storage tank, 1,500 gpm high service pumps, and high level UV disinfection.</t>
  </si>
  <si>
    <t>SJWS00525A</t>
  </si>
  <si>
    <t>2017_79</t>
  </si>
  <si>
    <t>Nassau RW Main - Radio Av to Harts Rd - Trans - Reclaimed Water System Expansion</t>
  </si>
  <si>
    <t>Installation of 11,000 feet of 16" reclaimed water main to serve as a transmission pipeline.</t>
  </si>
  <si>
    <t>SJWS00538A</t>
  </si>
  <si>
    <t>2017_95</t>
  </si>
  <si>
    <t>Nocatee - Coastal Oaks Phase 4 - Reclaimed Water System Expansion</t>
  </si>
  <si>
    <t>Installation of 3,400 feet of 12" reclaimed water main to serve as a transmission pipeline.</t>
  </si>
  <si>
    <t>SJWS00539A</t>
  </si>
  <si>
    <t>2017_96</t>
  </si>
  <si>
    <t>Nocatee Area - Artisan Lakes - N10 - Reclaimed Water System Expansion</t>
  </si>
  <si>
    <t>Installation of 4,200 feet of 12" reclaimed water main to serve as a gridded transmission pipeline.</t>
  </si>
  <si>
    <t>SJWS00540A</t>
  </si>
  <si>
    <t>2017_97</t>
  </si>
  <si>
    <t>Nocatee Area - Crosswater Pkwy - Coastal Oaks to South Village - Reclaimed Water System Expansion</t>
  </si>
  <si>
    <t>Installation of 8,400 feet of 16" reclaimed water main to serve as a transmission pipeline.</t>
  </si>
  <si>
    <t>SJWS00541A</t>
  </si>
  <si>
    <t>2017_99</t>
  </si>
  <si>
    <t>Nocatee Area - Twenty Mile Village - Reclaimed Water System Expansion</t>
  </si>
  <si>
    <t>Installation of 8,400 feet of 12" reclaimed water main to serve as a transmission pipeline.</t>
  </si>
  <si>
    <t>SJWS00455A</t>
  </si>
  <si>
    <t>2017_100</t>
  </si>
  <si>
    <t>Nocatee Area - Twenty Mile Village Ph 4A - 4B - Reclaimed Water System Expansion</t>
  </si>
  <si>
    <t>Installation of 1,400 feet of 12" reclaimed water main to serve as a transmission pipeline.</t>
  </si>
  <si>
    <t>SJWS00529A</t>
  </si>
  <si>
    <t>2017_84</t>
  </si>
  <si>
    <t>Nocatee Booster Station</t>
  </si>
  <si>
    <t>Allows for increased reclaimed water delivery capacity from 3800 to 4650 gpm (5.5 to 6.7 MGD).</t>
  </si>
  <si>
    <t>SJWS00593A</t>
  </si>
  <si>
    <t>2023_38</t>
  </si>
  <si>
    <t>Nocatee North - Reclaim Water Storage Tank</t>
  </si>
  <si>
    <t>This project will construct a new 3.5 MG storage tank.</t>
  </si>
  <si>
    <t>SJWS00456A</t>
  </si>
  <si>
    <t>2017_101</t>
  </si>
  <si>
    <t xml:space="preserve">Nocatee North Storage and Repump Facility - New 3.5 MG Reclaimed Water Storage Tank </t>
  </si>
  <si>
    <t>Installation of a new 3.5 Mgal storage tank.</t>
  </si>
  <si>
    <t>SJWS00530A</t>
  </si>
  <si>
    <t>2017_86</t>
  </si>
  <si>
    <t>Nocatee South Reclaimed Water Storage Tank and Booster Pump Station</t>
  </si>
  <si>
    <t>2.0 Mgal storage tank and high service pumps.</t>
  </si>
  <si>
    <t>SJWS00457A</t>
  </si>
  <si>
    <t>2017_102</t>
  </si>
  <si>
    <t>Nocatee Storage and Repump Facility Tank Expansion</t>
  </si>
  <si>
    <t>Increase storage tank capacity from 1.009 to 1.178 Mgal.</t>
  </si>
  <si>
    <t>SJWS00483A</t>
  </si>
  <si>
    <t>2017_173</t>
  </si>
  <si>
    <t xml:space="preserve">NW Automated Metering Infrastructure System Expansion </t>
  </si>
  <si>
    <t>Installation of 2 new tower gateway base stations to effectively maintain signal for AMR meters in the fastest growing SJCUD service area.</t>
  </si>
  <si>
    <t>Installation of 2 new  tower gateway base stations to effectively maintain signal for AMR meters in the fastest growing SJCUD service area.</t>
  </si>
  <si>
    <t>SJWS00602A</t>
  </si>
  <si>
    <t>2023_46</t>
  </si>
  <si>
    <t>NW WRF Expansion &amp; Silverleaf DRI Reuse System, Phase 1</t>
  </si>
  <si>
    <t>Installation of Reuse infrastructure including Filtration, Transmission Infrastructure, Storage, Booster Pumps, and Augmentation sources which will be installed in various phases of the development. Project supplies reclaimed water to Northwest Service area and Silverleaf DRI.</t>
  </si>
  <si>
    <t>SJWS00602B</t>
  </si>
  <si>
    <t>2023_51</t>
  </si>
  <si>
    <t>NW WRF Expansion &amp; Silverleaf DRI Reuse System, Phase 2</t>
  </si>
  <si>
    <t>Expansion of NW WRF from 3.75 MGD to 7.5 MGD and Construction of AWS Facility near Trout Creek to augment and support Silverleaf and NW reclaimed water service area.</t>
  </si>
  <si>
    <t>SJWS00465A</t>
  </si>
  <si>
    <t>2017_112</t>
  </si>
  <si>
    <t>NW WWTF Reclaimed Water System Expansions/Improvements</t>
  </si>
  <si>
    <t>Construction of a 2 MG tank and reuse booster station on the new NW WWTF site, and 5,500 lf of offsite 20" reclaimed water transmission main to provide high pressure service to reuse customers located in the SJCUD NW service area. The construction project received SRF Loan funding from FDEP.</t>
  </si>
  <si>
    <t xml:space="preserve">Construction of a 2 MG tank and reuse booster station on the new NW WWTF site, and 5,500 lf of offsite 20" reclaimed water transmission main to provide high pressure service to reuse customers located in the SJCUD NW service area. </t>
  </si>
  <si>
    <t>SJWS00222A</t>
  </si>
  <si>
    <t>CFWSP-050</t>
  </si>
  <si>
    <t>Ocoee North Service Area Reclaimed Interconnect Project - Phase 3.</t>
  </si>
  <si>
    <t>Ocoee, City of</t>
  </si>
  <si>
    <t>This project would allow Phase 3 Transmission interconnect to provide RCW to new development in the North Service Area. Phase 1 &amp; 2 are complete.</t>
  </si>
  <si>
    <t>Providing reclaimed water to new development in the North Service Area in the City of Sanford.</t>
  </si>
  <si>
    <t>Upper Floridan Aquifer - Orange County</t>
  </si>
  <si>
    <t>SJWS00219A</t>
  </si>
  <si>
    <t>CFWSP-042</t>
  </si>
  <si>
    <t>SJWS00448A</t>
  </si>
  <si>
    <t>2015_123</t>
  </si>
  <si>
    <t>On-site storage pond (8.0 million gallons)</t>
  </si>
  <si>
    <t>Construct 8.0 mg reclaimed water storage pond at WWTP to increase reuse and reduce discharges to the Little Wekiva River.</t>
  </si>
  <si>
    <t>SJWS00608A</t>
  </si>
  <si>
    <t>2023_7</t>
  </si>
  <si>
    <t xml:space="preserve">Onsite Stormwater Harvesting at WRFs </t>
  </si>
  <si>
    <t xml:space="preserve">This project will augment the reclaimed water supply by harvesting stormwater from CCUA WRFs with existing stormwater retention ponds - Fleming Island, Mid-Clay, Miller Street, Ridaught and Spencers Crossing. Harvested stormwater would be pumped to the onsite facility and treated to public access reuse standards before being distributed into the reclaimed system.  </t>
  </si>
  <si>
    <t>SJWS00220A</t>
  </si>
  <si>
    <t>CFWSP-044</t>
  </si>
  <si>
    <t>OUC Project RENEW</t>
  </si>
  <si>
    <t xml:space="preserve">Project RENEW is a regional reuse project. The project consists of wastewater (WW) collection system upgrades to divert WW to the Conserv  II  WRF, WW treatment improvements at the Conserv II WRF, and construction of a RCW pump station and transmission mains. </t>
  </si>
  <si>
    <t>SF CFWI (aka Upper Kissimmee Basin)</t>
  </si>
  <si>
    <t>DEP Note: "Linked" in column E (project related but costs are standalone).</t>
  </si>
  <si>
    <t>SJWS00485A</t>
  </si>
  <si>
    <t>2017_176</t>
  </si>
  <si>
    <t xml:space="preserve">Outdoor BMP Retrofit </t>
  </si>
  <si>
    <t>Cost share pilot project to retrofit 30 existing homes with predetermined BMPs for outdoor irrigation systems.</t>
  </si>
  <si>
    <t>SJWS00555A</t>
  </si>
  <si>
    <t>2020_60</t>
  </si>
  <si>
    <t>Pennywash/Wolf Creek Reservoir</t>
  </si>
  <si>
    <t>East Central Florida Services, Inc.</t>
  </si>
  <si>
    <t>Conceptual new 20 mgd surface water reservoir near the junction of Pennywash and Wolf Creeks, as part of North Ranch Sector Plan. (add footnote – 163.3245(4)(b) must be included in the RWSP)</t>
  </si>
  <si>
    <t>SJWS00605A</t>
  </si>
  <si>
    <t>2023_5</t>
  </si>
  <si>
    <t xml:space="preserve">Peters Creek-Governor's Park Shallow Aquifer Augmentation of Reclaimed Water Supply - </t>
  </si>
  <si>
    <t>Aquifer Storage and Recovery</t>
  </si>
  <si>
    <t>SJWS00476A</t>
  </si>
  <si>
    <t>2017_145</t>
  </si>
  <si>
    <t>Phase 1: Advanced Metering Infrastructure (AMI) and Service Lateral Replacement</t>
  </si>
  <si>
    <t>Replace existing meters with smart meters that can help detect leaks on the customers' side of the meter, while also replacing service laterals that are made of polybutylene which are prone to leaking. Estimated water savings of 0.2 to 0.5 mgd.</t>
  </si>
  <si>
    <t xml:space="preserve">Replace existing meters with smart meters that can help detect leaks on the customers' side of the meter, while also replacing service laterals that are made of polybutylene which are prone to leaking. </t>
  </si>
  <si>
    <t>SJWS00476B</t>
  </si>
  <si>
    <t>2017_146</t>
  </si>
  <si>
    <t>Phase 2-10: Advanced Metering Infrastructure (AMI) and Service Lateral Replacement</t>
  </si>
  <si>
    <t>Replace existing meters with smart meters that can help detect leaks on the customers' side of the meter.</t>
  </si>
  <si>
    <t>SJWS00484A</t>
  </si>
  <si>
    <t>2017_174</t>
  </si>
  <si>
    <t>Promote Cost-Effective Conservation Programs</t>
  </si>
  <si>
    <t>Reducing demands from existing water uses through investments in conservation is possible. Previous studies have determined that the most cost-effective and practical conservation best management practices can include retrofits to indoor and outdoor fixtures, improved customer education, irrigation efficiency programs, and utilizing soil moisture sensing devices to reduce irrigation demands.</t>
  </si>
  <si>
    <t xml:space="preserve">Reducing demands from existing water uses through investments in conservation is possible. </t>
  </si>
  <si>
    <t>SJWS00583A</t>
  </si>
  <si>
    <t>2023_26</t>
  </si>
  <si>
    <t>RCW Extension to Future University of Florida Golf Course</t>
  </si>
  <si>
    <t xml:space="preserve">This project consists of an extension of RCW transmission and distribution to future UF Golf Course and includes upgrades to RCW pump station and RCW transmission backbone which is needed to support this project. Project site has not been identified. </t>
  </si>
  <si>
    <t>SJWS00584A</t>
  </si>
  <si>
    <t>2023_28</t>
  </si>
  <si>
    <t>RCW Storage Tank &amp; Pumping Upgrade</t>
  </si>
  <si>
    <t>2017_27</t>
  </si>
  <si>
    <t>Reclaim Future System Expansion</t>
  </si>
  <si>
    <t>SJWS00586A</t>
  </si>
  <si>
    <t>2023_3</t>
  </si>
  <si>
    <t>Reclaimed Storage Tanks</t>
  </si>
  <si>
    <t xml:space="preserve">Reclaimed distribution storage - This project consists of seven reclaimed ground storage tanks over five years (5.6 million gallons total). Additional reclaimed storage capacity will allow the utility to store more treated water during peak hours rather than discharging to surface waters. This will also reduce the use of augmentation well and maximize the use of RIBs. </t>
  </si>
  <si>
    <t>SJWS00544A</t>
  </si>
  <si>
    <t>2019-VPRS-3</t>
  </si>
  <si>
    <t>Reclaimed water expansion in eastern Volusia County</t>
  </si>
  <si>
    <t>Public supply utilities in eastern Volusia County</t>
  </si>
  <si>
    <t>The projects will beneficially reuse approximately 9.3 mgd of current and projected quantities of reclaimed water in place of fresh groundwater in eastern Volusia County.</t>
  </si>
  <si>
    <t>SJWS00494A</t>
  </si>
  <si>
    <t>2017_30</t>
  </si>
  <si>
    <t>Reclaimed Water Ground Storage Tanks</t>
  </si>
  <si>
    <t>Old Jennings and Ridaught Reclaimed Water Treatment Plants 0.75 MG Ground Storage Tanks (x2).</t>
  </si>
  <si>
    <t>SJWS00198B</t>
  </si>
  <si>
    <t>2015_111</t>
  </si>
  <si>
    <t>Reclaimed Water Orlando-Sanford International Airport Interconnection</t>
  </si>
  <si>
    <t>Extension of the existing SSWRC reclaimed water line to connect to the existing 16-inch reclaimed water line on Victoria Street, irrigation pipeline installation within and around the Airport.</t>
  </si>
  <si>
    <t>SJWS00492A</t>
  </si>
  <si>
    <t>2017_28</t>
  </si>
  <si>
    <t>Reclaimed Water Transmission/Distribution Main Extensions</t>
  </si>
  <si>
    <t>Extend CCUA reclaimed water infrastructure to developments under construction.</t>
  </si>
  <si>
    <t>SJWS00579A</t>
  </si>
  <si>
    <t>2023_2</t>
  </si>
  <si>
    <t>Regional Reclaimed Storage Reservoir (build as 200MG)</t>
  </si>
  <si>
    <t xml:space="preserve">Reclaimed water storage - This project consists of creation of wet weather storage to be used during dry season peak demand. Conceptual project assumes one or more large storage ponds (60-200 MG) for seasonal storage of surplus reclaimed water (4 months) to meet peak demand shortages at a minimum of 1 mgd delivery from ponds.  </t>
  </si>
  <si>
    <t>SJWS00498A</t>
  </si>
  <si>
    <t>2017_36</t>
  </si>
  <si>
    <t>Reuse Treatment and Initiative Program</t>
  </si>
  <si>
    <t xml:space="preserve">Upgrade WWTP to reuse standards and implement reuse program. </t>
  </si>
  <si>
    <t>SJWS00518A</t>
  </si>
  <si>
    <t>2017_63</t>
  </si>
  <si>
    <t>RG Skinner Area - 9B to Parcels 10A - 11 - Reclaimed Water System Expansion</t>
  </si>
  <si>
    <t>Installation of 2,900 feet of 30" reclaimed water main to serve as a transmission pipeline.</t>
  </si>
  <si>
    <t>SJWS00519A</t>
  </si>
  <si>
    <t>2017_64</t>
  </si>
  <si>
    <t>RG Skinner Area - 9B to T-Line - Reclaimed Water System Expansion</t>
  </si>
  <si>
    <t>Installation of 3,600 feet of 30" reclaimed water main to serve as a transmission pipeline.</t>
  </si>
  <si>
    <t>SJWS00508A</t>
  </si>
  <si>
    <t>2017_49</t>
  </si>
  <si>
    <t>Ridenour WTP - Reclaimed Water Storage and Repump</t>
  </si>
  <si>
    <t>3.0 MG storage tank and high service pumps.</t>
  </si>
  <si>
    <t>SJWS00458A</t>
  </si>
  <si>
    <t>2017_103</t>
  </si>
  <si>
    <t>Rivertown - Parcel 13 - Southern POD - Reclaimed Water System Expansion</t>
  </si>
  <si>
    <t>Installation of 1,800 feet of 10" reclaimed water main to serve as a transmission pipeline.</t>
  </si>
  <si>
    <t>SJWS00531A</t>
  </si>
  <si>
    <t>2017_87</t>
  </si>
  <si>
    <t>RiverTown WTP - Reclaimed Water - New Storage and Pumping System</t>
  </si>
  <si>
    <t>SJWS00459A</t>
  </si>
  <si>
    <t>2017_104</t>
  </si>
  <si>
    <t>Russell Sampson Rd - St. Johns Pkwy to CR210 - Reclaimed Water System Expansion</t>
  </si>
  <si>
    <t>SJWS00451A</t>
  </si>
  <si>
    <t>2015_137</t>
  </si>
  <si>
    <t>Sanford ASR Well for Surface Potable Water Storage</t>
  </si>
  <si>
    <t>Store water withdrawn from a nontraditional source, most likely brackish surface water from the St. Johns River.</t>
  </si>
  <si>
    <t>SJWS00449A</t>
  </si>
  <si>
    <t>2015_125</t>
  </si>
  <si>
    <t>Securing Minneola's Alternative Resources for Tomorrow (SMART) Project</t>
  </si>
  <si>
    <t>Construct an intake for surface water from Lake Apopka, surface water treatment, storage, and a reclaimed water transmission system.</t>
  </si>
  <si>
    <t>SJWS00224A</t>
  </si>
  <si>
    <t>CFWSP-118</t>
  </si>
  <si>
    <t>Seminole County Markham Road Reclaimed Water Transmission Main Project</t>
  </si>
  <si>
    <t>Seminole County</t>
  </si>
  <si>
    <t>This project would construct transmission mains to provide reclaimed water for commercial and residential landscape irrigation along Markham Woods Road.</t>
  </si>
  <si>
    <t>Constructing transmission mains to provide reclaimed water for commercial and residential landscape irrigation along Markham Woods Road in Seminole County.</t>
  </si>
  <si>
    <t>SJWS00225A</t>
  </si>
  <si>
    <t>CFWSP-120 &amp; 121</t>
  </si>
  <si>
    <t>Seminole County Residential Reclaimed Water Retrofit Project - Phase IV &amp; V</t>
  </si>
  <si>
    <t xml:space="preserve">This project would distribute reclaimed water for landscape irrigation in several Heathrow communities, to directly offset potable water used for irrigation. </t>
  </si>
  <si>
    <t>SJWS00221A</t>
  </si>
  <si>
    <t>CFWSP-045</t>
  </si>
  <si>
    <t>Seminole County University of Central Florida (UCF) Reclaimed Water and Stormwater Integration</t>
  </si>
  <si>
    <t>This project would provide reclaimed water service to be extended from Seminole County to locations on the UCF campus to provide reclaimed water to replace potable water for irrigation.</t>
  </si>
  <si>
    <t>Extending reclaimed water service from Seminole County to locations on the UCF campus to provide reclaimed water to replace potable water for irrigation.</t>
  </si>
  <si>
    <t>SJWS00598A</t>
  </si>
  <si>
    <t>2023_42</t>
  </si>
  <si>
    <t>SEQ to Gate Parkway - Trans - New - R</t>
  </si>
  <si>
    <t>This project will install 5,000 feet of 30" reclaimed water main to serve as a transmission pipeline.</t>
  </si>
  <si>
    <t>SJWS00611A</t>
  </si>
  <si>
    <t>SSPRS-04</t>
  </si>
  <si>
    <t>Silver Springs PR - Reclaimed Water Conversion</t>
  </si>
  <si>
    <t>The projects would increase beneficial use of reclaimed water in Marion County by 1.9 mgd and offset groundwater withdrawals.</t>
  </si>
  <si>
    <t>Increasing reclaimed water provision in Marion County.</t>
  </si>
  <si>
    <t>SJWS00232A</t>
  </si>
  <si>
    <t>SSPRS-01</t>
  </si>
  <si>
    <t>Silver Springs PR Water Conservation</t>
  </si>
  <si>
    <t>SJWS00447A</t>
  </si>
  <si>
    <t>2015_110</t>
  </si>
  <si>
    <t>Site 10 Pond Expansion</t>
  </si>
  <si>
    <t>Expansion of reclaimed water storage at Site 10 to address TMDLs within Lake Jesup basin. This project will facilitate the Sanford/Volusia County reclaimed water interconnect and may provide reclaimed water to Oviedo, Winter Springs, and Casselberry.</t>
  </si>
  <si>
    <t>Expansion of reclaimed water storage at Site 10 to address TMDLs within Lake Jesup basin.</t>
  </si>
  <si>
    <t>SJWS00486A</t>
  </si>
  <si>
    <t>2017_177</t>
  </si>
  <si>
    <t xml:space="preserve">Soil Moisture Sensor Pilot Project </t>
  </si>
  <si>
    <t>Three year cost share pilot project that retrofitted 88 existing homes with smart irrigation controllers. Project monitored and compared the water use 2 years prior to the installation and 2 years after the installation to evaluate system performance. Average result was 38% reduction in water use. SJCUD now requiring new non-reuse developments to utilize similar technology.</t>
  </si>
  <si>
    <t xml:space="preserve">Three year cost share pilot project that retrofitted 88 existing homes with smart irrigation controllers. </t>
  </si>
  <si>
    <t>SJWS00218A</t>
  </si>
  <si>
    <t>SJWS00569B</t>
  </si>
  <si>
    <t>2022_65</t>
  </si>
  <si>
    <t>South Regional Reverse Osmosis Plant Expansion (Phase III)</t>
  </si>
  <si>
    <t>Palm Bay, City of</t>
  </si>
  <si>
    <t>This project consists of the expansion of capacity at the South Regional RO Plant from 6 mgd to 10 mgd.</t>
  </si>
  <si>
    <t>Surficial Aquifer - Brevard County</t>
  </si>
  <si>
    <t>SJWS00570B</t>
  </si>
  <si>
    <t>2022_68</t>
  </si>
  <si>
    <t>South Regional Water Reclamation Facility (Phase I-B)</t>
  </si>
  <si>
    <t>This project consist of the expansion of the South Regional Water Reclamation Facility from 1.0 mgd to 2.0 mgd.</t>
  </si>
  <si>
    <t>Upper Floridan Aquifer - Brevard County; Surficial Aquifer - Brevard County</t>
  </si>
  <si>
    <t>SJWS00570C</t>
  </si>
  <si>
    <t>2022_69</t>
  </si>
  <si>
    <t>South Regional Water Reclamation Facility (Phase I-C)</t>
  </si>
  <si>
    <t>This project consists of the expansion of the South Regional Water Reclamation Facility from 2.0 mgd to 3.0 mgd.</t>
  </si>
  <si>
    <t>SJWS00466A</t>
  </si>
  <si>
    <t>2017_113</t>
  </si>
  <si>
    <t>South WRF and Reuse System Expansion</t>
  </si>
  <si>
    <t>Construction of a 1 MGD AADF Water Reclamation Facility and associated reclaimed water infrastructure to serve new development in the southern SJCUD service area.</t>
  </si>
  <si>
    <t>SJWS00467A</t>
  </si>
  <si>
    <t>2017_114</t>
  </si>
  <si>
    <t>SR 16 Corridor Reclaimed Water System Expansions/Improvements</t>
  </si>
  <si>
    <t>Improvements consisted of several projects to increase capacity of reclaimed water sent from the SR 16 WWTP and provide high pressure service along SR16 to the World Golf Village area to interconnect with the NW WWTF reuse system. Projects included an inline booster station at the Turnbull Booster Site, a 1 MG GST at the SR 16 WWTP site, a 1.5 MG tank at the Turnbull Booster Site. The inline booster project received SRF Loan funding, and the SR 16 GST received a 1/3 funding grant from the SJRWMD.</t>
  </si>
  <si>
    <t xml:space="preserve">Improvements consisted of several projects to increase capacity of reclaimed water sent from the SR 16 WWTP and provide high pressure service along SR16 to the World Golf Village area to interconnect with the NW WWTF reuse system. </t>
  </si>
  <si>
    <t>SJWS00471A</t>
  </si>
  <si>
    <t>2017_118</t>
  </si>
  <si>
    <t xml:space="preserve">SR 16 Water Main Interconnect </t>
  </si>
  <si>
    <t>20" Water Main Extension along SR 16 to connect the NW WTP grid to the CR 214 WTP grid. Project transfers service of the SR 16 corridor to the NW WTP and serves as first phase to allow up to 2 MGD of water to be transferred from the NW grid to the CR 214/Mainland Grid to help meet growing supply demands and help maintain water quality in the Tillman Ridge Wellfield.</t>
  </si>
  <si>
    <t xml:space="preserve">20" Water Main Extension along SR 16 to connect the NW WTP grid to the CR 214 WTP grid. </t>
  </si>
  <si>
    <t>SJWS00231A</t>
  </si>
  <si>
    <t>NFWSP-91</t>
  </si>
  <si>
    <t>St Johns County CR 2209 Corridor Reclaimed Water System Expansion</t>
  </si>
  <si>
    <t>St. Johns County Utilities</t>
  </si>
  <si>
    <t xml:space="preserve">This project will construct 20-inch reuse main along the future CR 2209. The project will supply reclaimed water to new residential customers along this corridor, including Steeplechase and Smith Ranch. The additional conveyance will allow the County to offset potable water demand, conserving groundwater use for at least 1,900 homes. </t>
  </si>
  <si>
    <t>Constructing 20-inch reuse main along the future CR 2209 to supply reclaimed water to including Steeplechase and Smith Ranch, conserving groundwater use for at least 1,900 homes in St Johns County.</t>
  </si>
  <si>
    <t>Upper Floridan Aquifer - St. Johns County</t>
  </si>
  <si>
    <t>SJWS00460A</t>
  </si>
  <si>
    <t>2017_105</t>
  </si>
  <si>
    <t>St Johns Pkwy - Racetrack Rd to Espada Ln - Reclaimed Water System Expansion</t>
  </si>
  <si>
    <t>Installation of 5,000 feet of 8" reclaimed water main to serve as a transmission pipeline.</t>
  </si>
  <si>
    <t>SJWS00450A</t>
  </si>
  <si>
    <t>2015_135</t>
  </si>
  <si>
    <t>St. Johns River Near SR 46</t>
  </si>
  <si>
    <t>Construct an intake for brackish surface water from the St. Johns River, water treatment and concentrate management facilities, point-of-connection ground storage, and a potable water transmission system. May also be used for reclaimed water supplementation.</t>
  </si>
  <si>
    <t>Construct an intake for brackish surface water from the St. Johns River, water treatment and concentrate management facilities, point-of-connection ground storage, and a potable water transmission system.</t>
  </si>
  <si>
    <t>SJWS00452A</t>
  </si>
  <si>
    <t>2015_138a</t>
  </si>
  <si>
    <t>St. Johns River Near Yankee Lake - Option 1</t>
  </si>
  <si>
    <t>Expand the existing 5 mgd brackish surface water source at Yankee Lake Regional Surface WTP up to 45 mgd. Project includes additional treatment, ground storage and concentrate management. Project would provide potable water to various end users – Seminole County, Sanlando, Leesburg, LUSI, Apopka and Volusia County.</t>
  </si>
  <si>
    <t>Expand the existing 5 mgd brackish surface water source at Yankee Lake Regional Surface WTP up to 45 mgd. Project includes additional treatment, ground storage and concentrate management.</t>
  </si>
  <si>
    <t>SJWS00452B</t>
  </si>
  <si>
    <t>2015_138b</t>
  </si>
  <si>
    <t>St. Johns River Near Yankee Lake - Option 2</t>
  </si>
  <si>
    <t>Option 2 is identical to Option 1 expect for end users. Option 2 includes OUC instead of Volusia County.</t>
  </si>
  <si>
    <t>Option 2 is identical to Option 1 except for end users. Option 2 includes OUC instead of Volusia County.</t>
  </si>
  <si>
    <t>SJWS00452C</t>
  </si>
  <si>
    <t>2015_138c</t>
  </si>
  <si>
    <t>St. Johns River Near Yankee Lake - Option 3</t>
  </si>
  <si>
    <t>Expand the existing 5 mgd brackish surface water source at Yankee Lake Regional Surface WTP up to 45 mgd. Project includes additional treatment, ground storage and concentrate management. Project would provide up to 27.6 mgd potable water to various end users (Seminole County, Sanlando, Apopka and OUC) and includes an option to inject 12.4 mgd into the UFA near Wekiwa and Rock Springs.</t>
  </si>
  <si>
    <t>Option 3 is similar to Option 1 and 2 except: this provides up to 27.6 mgd potable water to various end users &amp; includes option to inject 12.4 mgd into UFA near Wekiwa &amp; Rock Springs.</t>
  </si>
  <si>
    <t>SJWS00509A</t>
  </si>
  <si>
    <t>2017_50</t>
  </si>
  <si>
    <t>Station Creek Rd - Beach Blvd to Hunt Club Rd N - Reclaimed Water System Expansion</t>
  </si>
  <si>
    <t>Installation of 2,200 feet of 8" reclaimed water main to serve the Jax Golf &amp; Country Club golf course.</t>
  </si>
  <si>
    <t>SJWS00493A</t>
  </si>
  <si>
    <t>2017_29</t>
  </si>
  <si>
    <t>Stormwater Harvest Pilot Project</t>
  </si>
  <si>
    <t>SJWS00589A</t>
  </si>
  <si>
    <t>2023_33</t>
  </si>
  <si>
    <t>SWDE - Arlington East WRF – Reclaimed Water and Disinfection System Upgrades</t>
  </si>
  <si>
    <t>SJWS00597A</t>
  </si>
  <si>
    <t>2023_41</t>
  </si>
  <si>
    <t>SWDE - Cedar Bay Purification Facility</t>
  </si>
  <si>
    <t>SJWS00596A</t>
  </si>
  <si>
    <t>2023_40</t>
  </si>
  <si>
    <t xml:space="preserve">SWDE - Southwest WRF Purification Facility </t>
  </si>
  <si>
    <t>This project consists of a 8.0 mgd water purification facility (capacity conceptual, subject to change) and UFA Recharge Wells. Discharge will be used to replenish the aquifer.</t>
  </si>
  <si>
    <t>SJWS00526A</t>
  </si>
  <si>
    <t>2017_80</t>
  </si>
  <si>
    <t>T-Line - Amelia Concourse to Amelia National - Reclaimed Water System Expansion</t>
  </si>
  <si>
    <t>Installation of 5,700 feet of 10" reclaimed water main to serve as a transmission pipeline.</t>
  </si>
  <si>
    <t>SJWS00520A</t>
  </si>
  <si>
    <t>2017_65</t>
  </si>
  <si>
    <t>T-Line - Greenland Substation to GEC - Reclaimed Water System Expansion</t>
  </si>
  <si>
    <t>Installation of 8,000 feet of 30" reclaimed water main to serve as a transmission pipeline.</t>
  </si>
  <si>
    <t>SJWS00164D</t>
  </si>
  <si>
    <t>2023_25</t>
  </si>
  <si>
    <t>Toilet/Indoor Plumbing Retrofit Future Phases</t>
  </si>
  <si>
    <t>This project is a future phase of the Plumbing Retro-fit Program and will replace toilets, sink aerators, and shower heads with low flow units</t>
  </si>
  <si>
    <t>SJWS00521A</t>
  </si>
  <si>
    <t>2017_66</t>
  </si>
  <si>
    <t>Tredinick Pkwy - Millcoe Rd to Mill Creek Rd - Reclaimed Water System Expansion</t>
  </si>
  <si>
    <t>Installation of 5,800 feet of 12", 1,000 feet of 10", and 4,300 feet of 4" reclaimed water main to serve as a transmission pipeline.</t>
  </si>
  <si>
    <t>SJWS00468A</t>
  </si>
  <si>
    <t>2017_115</t>
  </si>
  <si>
    <t>Twin Creeks 1.5 MG Reclaimed Water Storage and Booster Pump Station</t>
  </si>
  <si>
    <t>1.5 MG reuse storage tank, 4,200 gpm booster pump station, control valve, electrical building, civil site work and yard piping, and associated electrical and instrumentation. The project will supply reclaimed water to new residential and commercial customers within the Twin Creeks Development located along CR 210W just west of US Highway 1. The additional storage will allow the County to collect reclaimed water during times of low irrigation demand to be utilized to serve peak irrigation demands. This offsets augmentation supply and conserves groundwater use for over 2,000 homes and commercial properties. This project will allow the County to serve the Twin Creeks DRI with reclaimed water for irrigation via a bulk service agreement with JEA, and will reduce nutrient loading to the St Johns River by beneficially reusing wastewater effluent from JEA’s Reclaimed Water System.</t>
  </si>
  <si>
    <t xml:space="preserve">1.5 MG reuse storage tank, 4,200 gpm booster pump station, control valve, electrical building, civil site work and yard piping, and associated electrical and instrumentation. </t>
  </si>
  <si>
    <t>SJWS00149C</t>
  </si>
  <si>
    <t>2017_51</t>
  </si>
  <si>
    <t>Upgrade Pumps at Mandarin-R</t>
  </si>
  <si>
    <t xml:space="preserve">Install pumps capable of supplying 5.7 MGD </t>
  </si>
  <si>
    <t>SJWS00461A</t>
  </si>
  <si>
    <t>2017_106</t>
  </si>
  <si>
    <t>Veterans Pkwy - Longleaf Pine Pkwy to CR210 - Reclaimed Water System Expansion</t>
  </si>
  <si>
    <t>Installation of 20,000 feet of 30" and 3,700 feet of 20" reclaimed water main to serve as a transmission pipeline.</t>
  </si>
  <si>
    <t>SJWS00234A</t>
  </si>
  <si>
    <t>VPRS-01</t>
  </si>
  <si>
    <t>Volusia PR - Water Conservation Projects</t>
  </si>
  <si>
    <t>SJWS00527A</t>
  </si>
  <si>
    <t>2017_81</t>
  </si>
  <si>
    <t>Vulcan Upper to Lower Floridan Aquifer Well Conversion</t>
  </si>
  <si>
    <t>Vulcan and SJRWMD</t>
  </si>
  <si>
    <t>Constructing a new lower Floridan aquifer well to replace an existing upper Floridan well.</t>
  </si>
  <si>
    <t>SJWS00190B</t>
  </si>
  <si>
    <t>2017_137</t>
  </si>
  <si>
    <t>Water Main Replacement</t>
  </si>
  <si>
    <t>Replace old galvanized and cast iron pipes to reduce frequency of breaks and associated water loss.</t>
  </si>
  <si>
    <t>SJWS00510A</t>
  </si>
  <si>
    <t>2017_52</t>
  </si>
  <si>
    <t>Water Treatment Pilot/Demonstration Phase 1 and 2</t>
  </si>
  <si>
    <t>Data Collection and Evaluation</t>
  </si>
  <si>
    <t>Purified water pilot and demonstration projects.</t>
  </si>
  <si>
    <t>SJWS00172B</t>
  </si>
  <si>
    <t>2017_175</t>
  </si>
  <si>
    <t xml:space="preserve">Web Based Customer Portal </t>
  </si>
  <si>
    <t>Develop web-based, interactive application for customers to access usage information and water conservation information.</t>
  </si>
  <si>
    <t>SJWS00553A</t>
  </si>
  <si>
    <t>2020_58</t>
  </si>
  <si>
    <t>Wekiva Falls RV Resort</t>
  </si>
  <si>
    <t>Wekiva Fall RV Resort, LLC</t>
  </si>
  <si>
    <t>Potential aquifer enhancement to be achieved through required actions on a CUP - install flow restriction device, permanent operation plan, and external source of contamination evaluation.</t>
  </si>
  <si>
    <t>SJWS00237A</t>
  </si>
  <si>
    <t>VPRS-05</t>
  </si>
  <si>
    <t>West Volusia Water Suppliers - Deep Creek / Leffler Water Supply, Treatment and Transmission Facilities</t>
  </si>
  <si>
    <t>SJWS00239A</t>
  </si>
  <si>
    <t>VPRS-09</t>
  </si>
  <si>
    <t>West Volusia Water Suppliers - Farmton Water Supply and Transmission Facilities</t>
  </si>
  <si>
    <t>SJWS00235A</t>
  </si>
  <si>
    <t>VPRS-03</t>
  </si>
  <si>
    <t>West Volusia Water Suppliers (WVWS)  Aquifer Recharge enhancement</t>
  </si>
  <si>
    <t xml:space="preserve">West Volusia Water Suppliers </t>
  </si>
  <si>
    <t>SJWS00545A</t>
  </si>
  <si>
    <t>2019-VPRS-5</t>
  </si>
  <si>
    <t>West Volusia Water Suppliers Groundwater Withdrawal Optimization</t>
  </si>
  <si>
    <t>The projects will replace groundwater withdrawals closest to Blue Spring with groundwater withdrawals outside of the springshed.</t>
  </si>
  <si>
    <t>Optimizing groundwater withdrawals to reduce impacts to Blue Spring.</t>
  </si>
  <si>
    <t>SJWS00469A</t>
  </si>
  <si>
    <t>2017_116</t>
  </si>
  <si>
    <t xml:space="preserve">WGV Area Stormwater Harvesting </t>
  </si>
  <si>
    <t>Harvested stormwater will be collected from a large stormwater system located at the head of the Mill Creek basin in northwest St. Johns County.  Once collected, the stormwater will be filtered and disinfected to public access reuse standards, and distributed through the County’s reuse transmission system.  The County will construct an intake structure in the stormwater basin, install control valves, piping, filtration and disinfection systems, and a new pump station to inject the water into the reclaimed water distribution system. County is currently evaluating feasibility.</t>
  </si>
  <si>
    <t xml:space="preserve"> The County will construct an intake structure in the stormwater basin, install control valves, piping, filtration and disinfection systems, and a new pump station to inject the water into the reclaimed water distribution system. </t>
  </si>
  <si>
    <t>SJWS00056B</t>
  </si>
  <si>
    <t>2015_139</t>
  </si>
  <si>
    <t>Winter Springs - Lake Jesup Reclaimed Water Augmentation Project</t>
  </si>
  <si>
    <t xml:space="preserve">Construct surface water storage tank and transmission lines for reclaimed water supplementation – 2 phases: Phase A – three pumps and Phase B – two pumps. </t>
  </si>
  <si>
    <t>Construction/Underway</t>
  </si>
  <si>
    <t>(All)</t>
  </si>
  <si>
    <t>Sum of Water Made Available upon Completion (MGD) Reuse and Non-Reuse</t>
  </si>
  <si>
    <t>Sum of Historic District Expenditures</t>
  </si>
  <si>
    <t>Sum of WRDWP Current FY Funding</t>
  </si>
  <si>
    <t>Sum of Total Future Funding (Years 2-5)</t>
  </si>
  <si>
    <t>(blank)</t>
  </si>
  <si>
    <t>Grand Total</t>
  </si>
  <si>
    <t>BIRL</t>
  </si>
  <si>
    <t>Florida Institute of Technology</t>
  </si>
  <si>
    <t>SJRWMD-15</t>
  </si>
  <si>
    <t>Addressing Nutrient Loads from Hypoxia in the Banana River Lagoon</t>
  </si>
  <si>
    <t>Develop an improved understanding of how frequently, how widely, and how long hypoxia stimulates release of nitrogen and phosphorus from sediments and improve estimates of internal or legacy loading that may be associated with the TMDLs.</t>
  </si>
  <si>
    <t>Study</t>
  </si>
  <si>
    <t>N/A</t>
  </si>
  <si>
    <t>A</t>
  </si>
  <si>
    <t>CIRL</t>
  </si>
  <si>
    <t>City of West Melbourne</t>
  </si>
  <si>
    <t>Brevard County SOIRL; DEP; SJRWMD</t>
  </si>
  <si>
    <t>WM-28</t>
  </si>
  <si>
    <t>Ashley Manor, Dundee Circle &amp; Manor Place Septic to Sewer</t>
  </si>
  <si>
    <t>The project will connect 121 homes currently served by septic tanks to the city’s wastewater collection system.</t>
  </si>
  <si>
    <t>OSTDS Phase Out</t>
  </si>
  <si>
    <t>SJRWMD-14</t>
  </si>
  <si>
    <t>C-1 Canal Baseflow Treatment</t>
  </si>
  <si>
    <t>Project involves pumping water from C-1 Canal into an innovative media-based treatment system to remove nutrients and then discharging the treated water downstream.</t>
  </si>
  <si>
    <t>In Waterbody - Biological/ Bacteria Treatment</t>
  </si>
  <si>
    <t>Brevard County SOIRL; DEP</t>
  </si>
  <si>
    <t>SJRWMD-05</t>
  </si>
  <si>
    <t>C-10 Water Management Area Project</t>
  </si>
  <si>
    <t>Construction of a 1,300 acre reservoir with pump station and outfall structure designed to increase the flow restoration to the St. Johns River of the C-1 Rediversion Project to a total of 50% of the average annual flow.</t>
  </si>
  <si>
    <t>Hydrologic Restoration</t>
  </si>
  <si>
    <t>Planned</t>
  </si>
  <si>
    <t>DEP; Brevard County</t>
  </si>
  <si>
    <t>SJRWMD-06</t>
  </si>
  <si>
    <t>Crane Creek M-1 Canal Flow Restoration</t>
  </si>
  <si>
    <t>SJRWMD-07</t>
  </si>
  <si>
    <t>The District is evaluating use of groves and private lands for retention. Project will create a ~2000 acre reservoir that should store about 18 MGD and reduce ~24 metric tons (MT) TN and 3 MT TP annually. Costs are for 5 years of operations.</t>
  </si>
  <si>
    <t>Dispersed Water Management (DWM)</t>
  </si>
  <si>
    <t>9/30/2034</t>
  </si>
  <si>
    <t>SEB</t>
  </si>
  <si>
    <t>LSJM</t>
  </si>
  <si>
    <t>CCUA; DEP; SWIG</t>
  </si>
  <si>
    <t>SJRWMD-01</t>
  </si>
  <si>
    <t>Doctors Lake Advanced Effluent Treatment</t>
  </si>
  <si>
    <t>A full scale pay-for-performance (ongoing) project to remove TP from the Doctors Lake WWTP effluent. The goal of the project is to demonstrate that nutrient treatment technologies can cost-effectively remove TP from wastewater effluent water.</t>
  </si>
  <si>
    <t>WWTF Nutrient Reduction</t>
  </si>
  <si>
    <t>Marine</t>
  </si>
  <si>
    <t>SWIG LLC</t>
  </si>
  <si>
    <t>Freshwater</t>
  </si>
  <si>
    <t>OKLA</t>
  </si>
  <si>
    <t>Florida Potting Soil; Lake Jem Farms Inc.; Reliable Peat Company</t>
  </si>
  <si>
    <t>GRIF50</t>
  </si>
  <si>
    <t>Emeralda Marsh Conservation Area 5 Peat Removal - Lake Jem Farms</t>
  </si>
  <si>
    <t>Multi-year lease issued to Florida Potting Soils (FPS) for removal of peat. FPS monitors TP levels and applies treatment, as needed, under the requirements of the TMDLs for Lake Griffin. Anticipate future reconnection to Lake Griffin.</t>
  </si>
  <si>
    <t>Natural Wetlands as Filters</t>
  </si>
  <si>
    <t>Lake Griffin Basin</t>
  </si>
  <si>
    <t>FWC; NRCS</t>
  </si>
  <si>
    <t>SJRWMD-13</t>
  </si>
  <si>
    <t>Fellsmere Water Management Area</t>
  </si>
  <si>
    <t>A component of the USJB Project constructing a 10,000-acre reservoir to treat agricultural discharges and also benefits the IRL. Project will collectively restore more than 160,000 acres of the St. Johns River headwaters. See projID 5569.</t>
  </si>
  <si>
    <t>Stormwater Reuse</t>
  </si>
  <si>
    <t>Concetta G. Ronco Revocable Trust; SJRWMD Cost Share</t>
  </si>
  <si>
    <t>HAR43</t>
  </si>
  <si>
    <t>Fertigation System - Concetta G. Ronco Revocable Trust</t>
  </si>
  <si>
    <t>This project involves the purchase and installation of a fertigation system for approximately 10 acres of citrus.</t>
  </si>
  <si>
    <t>Agricultural BMPs</t>
  </si>
  <si>
    <t>Lake Harris Basin</t>
  </si>
  <si>
    <t>ORCR</t>
  </si>
  <si>
    <t>Florida Blue Farms; SJRWMD Cost Share</t>
  </si>
  <si>
    <t>NEW47</t>
  </si>
  <si>
    <t>Florida Blue Farms Irrigation Retrofit</t>
  </si>
  <si>
    <t>This project involves an irrigation retrofit on approximately 26 acres of blueberries.</t>
  </si>
  <si>
    <t>Cancelled</t>
  </si>
  <si>
    <t>Newnans Lake Basin</t>
  </si>
  <si>
    <t>Robrick Nursery; SJRWMD Cost Share</t>
  </si>
  <si>
    <t>LOCH33</t>
  </si>
  <si>
    <t>Greenhouse Irrigation Automation - Robrick Nursery</t>
  </si>
  <si>
    <t>This project involves installing an automated greenhouse irrigation system for 2.3 acres of ornamental greenhouse production.</t>
  </si>
  <si>
    <t>Lochloosa Lake Basin</t>
  </si>
  <si>
    <t>SILV</t>
  </si>
  <si>
    <t>S283</t>
  </si>
  <si>
    <t>Silver Springs Basin – Outside PFA</t>
  </si>
  <si>
    <t>NIRL</t>
  </si>
  <si>
    <t>Brevard Zoo; Florida Institute of Technology; Hubbs-Seaworld Research Institute</t>
  </si>
  <si>
    <t>SJRWMD-02</t>
  </si>
  <si>
    <t>Indian River Lagoon Seed Survey</t>
  </si>
  <si>
    <t>This study seeks to connect seeding conditions and colonization rates with sediment dynamics for planning of future planting efforts once water quality can support larger efforts. This will be a multi-project zone and sublagoon project. See WL-SJR01.</t>
  </si>
  <si>
    <t>B</t>
  </si>
  <si>
    <t>Irrigation Conversion - Long and Scott Farms</t>
  </si>
  <si>
    <t>This project involves performing an irrigation conversion from seepage to drip on approximately 90 acres of vegetables.</t>
  </si>
  <si>
    <t>Lake Apopka Basin</t>
  </si>
  <si>
    <t>WEKS</t>
  </si>
  <si>
    <t>SJRWMD-03</t>
  </si>
  <si>
    <t>WEKR</t>
  </si>
  <si>
    <t>Long and Scott Farms</t>
  </si>
  <si>
    <t>SJRWMD-03a</t>
  </si>
  <si>
    <t>Island Grove LLC; SJRWMD</t>
  </si>
  <si>
    <t>S277</t>
  </si>
  <si>
    <t>Island Grove Irrigation Retrofit 2</t>
  </si>
  <si>
    <t>This project involves the installation of an irrigation retrofit on approximately 54 acres of blueberries.</t>
  </si>
  <si>
    <t>OCB09</t>
  </si>
  <si>
    <t>Orange Creek Basin</t>
  </si>
  <si>
    <t>DEP; Reiss Engineering</t>
  </si>
  <si>
    <t>LAP55</t>
  </si>
  <si>
    <t>Lake Apopka North Shore Infrastructure Improvements</t>
  </si>
  <si>
    <t>Design and construct improvements to the north shore infrastructure to allow the storage of more water on the north shore and reduce the discharge of nutrients to Lake Apopka. Estimated reductions upon completion are 3,546 lbs/yr TN and 143 lbs/yr TP.</t>
  </si>
  <si>
    <t>Impoundment</t>
  </si>
  <si>
    <t>36033, 64620</t>
  </si>
  <si>
    <t>AquaTech Eco Consultants</t>
  </si>
  <si>
    <t>LAP65b</t>
  </si>
  <si>
    <t>Lake Apopka Submerged Aquatic Vegetation Planting</t>
  </si>
  <si>
    <t>SJRWMD plants submerged aquatic vegetation (SAV) in Lake Apopka, including Vallisneria americana and Potamogeton illinoensis, as part of the Lake's restoration to improve water quality, consolidate flocculent material, and provide aquatic habitat.</t>
  </si>
  <si>
    <t>SAV Planting</t>
  </si>
  <si>
    <t>JESU</t>
  </si>
  <si>
    <t>Lake Jesup Nutrient Reduction Project</t>
  </si>
  <si>
    <t>Design, construct, &amp; operate a nutrient removal system using biosorption activated media-based technology that cost-effectively removes TN and TP from Lake Jesup. The project will pump raw water from the lake, treat influent, and discharge back to Jesup.</t>
  </si>
  <si>
    <t>DEP</t>
  </si>
  <si>
    <t>SJRWMD-04</t>
  </si>
  <si>
    <t>Loch Haven Water Quality and Flood Control</t>
  </si>
  <si>
    <t>Feasibility study followed by design and construction of projects related to water quality improvement and stormwater infrastructure improvement.</t>
  </si>
  <si>
    <t>Stormwater System Rehabilitation</t>
  </si>
  <si>
    <t>City of Apopka</t>
  </si>
  <si>
    <t>OnSyte</t>
  </si>
  <si>
    <t>A-28a</t>
  </si>
  <si>
    <t>OnSyte Phase 2 B</t>
  </si>
  <si>
    <t>Installation for 18 systems.</t>
  </si>
  <si>
    <t>OSTDS Conversion to Distributed Wastewater System</t>
  </si>
  <si>
    <t>Inside PFA</t>
  </si>
  <si>
    <t>Orange County</t>
  </si>
  <si>
    <t>DEP; MSBU; OCU; SJRWMD</t>
  </si>
  <si>
    <t>OC-75b</t>
  </si>
  <si>
    <t>Wekiwa Springs Septic Tank Retrofit Project - Phase 3</t>
  </si>
  <si>
    <t>Convert 213 parcels from septic tanks to central sewer.</t>
  </si>
  <si>
    <t>MSBU; DEP; SJRWMD; OCU</t>
  </si>
  <si>
    <t>OC-75c</t>
  </si>
  <si>
    <t>Wekiwa Springs Septic Tank Retrofit Project - Phase 4</t>
  </si>
  <si>
    <t>Convert 396 parcels from septic tanks to central sewer.</t>
  </si>
  <si>
    <t>Brevard County; DEP; SJRWMD</t>
  </si>
  <si>
    <t>WM-27</t>
  </si>
  <si>
    <t>Ray Bullard WRF Biological Nutrient Removal Upgrades</t>
  </si>
  <si>
    <t>To reduce Nutrient loading in public access reuse water.</t>
  </si>
  <si>
    <t>Lake County; LCWA</t>
  </si>
  <si>
    <t>LAP08</t>
  </si>
  <si>
    <t>Removal of Gizzard Shad</t>
  </si>
  <si>
    <t>Internal load projects are not credited toward modeled loading. Harvest of gizzard shad by commercial fishermen. Reduces recycling of nutrients from sediments and resuspension (TSS). 2024 Estimated reductions: 21,378 lbs/yr TN; 8,118lbs/yr TP.</t>
  </si>
  <si>
    <t>Fish Harvesting</t>
  </si>
  <si>
    <t>NA</t>
  </si>
  <si>
    <t>S137</t>
  </si>
  <si>
    <t>SJRWMD Submerged Aquatic Vegetation (SAV) and Algae Monitoring</t>
  </si>
  <si>
    <t>SJRWMD monitors SAV and algae annually on the Silver River between April and June. SJRWMD staff estimate SAV cover by species and algal cover collectively, using 0.25 square-meter quadrats and the Braun-Blanquet cover scale.</t>
  </si>
  <si>
    <t>Monitoring/Data Collection</t>
  </si>
  <si>
    <t>Silver Springs Basin</t>
  </si>
  <si>
    <t>USGS</t>
  </si>
  <si>
    <t>S068</t>
  </si>
  <si>
    <t>SJRWMD Water Resource Information and Data Collection</t>
  </si>
  <si>
    <t>SJRWMD has core monitoring consist of discharge monitoring, surface and ground water levels, surface and ground water quality, and biological monitoring.</t>
  </si>
  <si>
    <t>1.2.0</t>
  </si>
  <si>
    <t>IRC-25</t>
  </si>
  <si>
    <t>West Wabasso Septic to Sewer Phase 3A and Phase 3B</t>
  </si>
  <si>
    <t>Wabasso Area Septic to Sewer on CR 510 and 61st (Phase 3A) Drive, 58th Ave and 58th Ct. 30 connections have been completed. Phases 3A and 3B are complete.</t>
  </si>
  <si>
    <t>Completed</t>
  </si>
  <si>
    <t>Totals</t>
  </si>
  <si>
    <t>5-Year Work Program</t>
  </si>
  <si>
    <t>Phase/Link</t>
  </si>
  <si>
    <t>Planning</t>
  </si>
  <si>
    <t>On Hold</t>
  </si>
  <si>
    <t>Desalination</t>
  </si>
  <si>
    <t>Technical Assistance</t>
  </si>
  <si>
    <t>Flood Control Works</t>
  </si>
  <si>
    <t>WMD</t>
  </si>
  <si>
    <t>Regions</t>
  </si>
  <si>
    <t>MFL RPS</t>
  </si>
  <si>
    <t>NWFWMD</t>
  </si>
  <si>
    <t>NWF Region I</t>
  </si>
  <si>
    <t>Lower Santa Fe Ichetucknee River and Priority Springs Recovery Strategy</t>
  </si>
  <si>
    <t>SFWMD</t>
  </si>
  <si>
    <t>NWF Region II</t>
  </si>
  <si>
    <t>NWF Region III</t>
  </si>
  <si>
    <t>SRWMD</t>
  </si>
  <si>
    <t>NWF Region IV</t>
  </si>
  <si>
    <t>Southern Water Use Caution Area Recovery Strategy</t>
  </si>
  <si>
    <t>SWFWMD</t>
  </si>
  <si>
    <t>NWF Region V</t>
  </si>
  <si>
    <t>Northern Tampa Bay WUCA Recovery Strategy (Repealed)</t>
  </si>
  <si>
    <t>NWF Region VI</t>
  </si>
  <si>
    <t>Hillsborough River Recovery Strategy</t>
  </si>
  <si>
    <t>NWF Region VII</t>
  </si>
  <si>
    <t>Dover/Plant City WUCA Recovery Strategy (Repealed)</t>
  </si>
  <si>
    <t>NWF District-wide</t>
  </si>
  <si>
    <t>Lower Alafia River Recovery Strategy (Repealed)</t>
  </si>
  <si>
    <t>SF Lower Kissimmee Basin</t>
  </si>
  <si>
    <t xml:space="preserve">Comprehensive Everglades Restoration Plan* </t>
  </si>
  <si>
    <t>SF Upper East Coast</t>
  </si>
  <si>
    <t>Lake Butler Prevention Strategy</t>
  </si>
  <si>
    <t>SF Lower East Coast</t>
  </si>
  <si>
    <t>SF Lower West Coast</t>
  </si>
  <si>
    <t>SF District-wide</t>
  </si>
  <si>
    <t>Slight Changes</t>
  </si>
  <si>
    <t>No change - OK</t>
  </si>
  <si>
    <t>SR NFRWSP</t>
  </si>
  <si>
    <t>Not in STAR</t>
  </si>
  <si>
    <t>SR Western Planning Region</t>
  </si>
  <si>
    <t>Added to list - in STAR</t>
  </si>
  <si>
    <t>SR District-wide</t>
  </si>
  <si>
    <t>SWF Northern (excluding CFWI)</t>
  </si>
  <si>
    <t>SWF CFWI-1 (including portion of Northern)</t>
  </si>
  <si>
    <t>SWF Tampa Bay</t>
  </si>
  <si>
    <t>SWF Heartland (excluding CFWI)</t>
  </si>
  <si>
    <t>SWF CFWI-2 (including portion of Heartland)</t>
  </si>
  <si>
    <t>SWF Southern</t>
  </si>
  <si>
    <t>SWF District-wide</t>
  </si>
  <si>
    <t>WMD LIST</t>
  </si>
  <si>
    <t>WMD REGION LIST</t>
  </si>
  <si>
    <t>WMD RPS LIST</t>
  </si>
  <si>
    <t>Everglades Restoration* (CERP)</t>
  </si>
  <si>
    <t>Lower Santa Fe Ichetucknee River (LSFIR)</t>
  </si>
  <si>
    <t>Nothern Tampa Bay WUCA Recovery Strategy</t>
  </si>
  <si>
    <t>Hillsborough River Strategy</t>
  </si>
  <si>
    <t>Southern WUCA</t>
  </si>
  <si>
    <t>Lower Alafaia River Recovery Strategy</t>
  </si>
  <si>
    <t>Dover/Plant City WUCA Recovery Strategy</t>
  </si>
  <si>
    <t>SR District outside NFRWSP</t>
  </si>
  <si>
    <t>28919; 30504; 40495; 40718; 40988</t>
  </si>
  <si>
    <t>LPS0065</t>
  </si>
  <si>
    <t>SJWS00423A</t>
  </si>
  <si>
    <t>SJWS00424A</t>
  </si>
  <si>
    <t>SJWS00385C</t>
  </si>
  <si>
    <t>SJWS00436A</t>
  </si>
  <si>
    <t>2017-18 through 2026-27</t>
  </si>
  <si>
    <t>DEP; Brevard, County of</t>
  </si>
  <si>
    <t>28919; 30504; 40495; 40988</t>
  </si>
  <si>
    <t xml:space="preserve">Minneola, City of; DEP </t>
  </si>
  <si>
    <t>Apshawa Lake South</t>
  </si>
  <si>
    <t xml:space="preserve">The project includes the installation of 4,000 LF of piping, pumps and a backup process water source (Upper Floridan) at a Wastewater Water Treatment Facility/Plant owned by the City of Minneola. </t>
  </si>
  <si>
    <t>WRDWP Current FY Funding (FY 2026-27)</t>
  </si>
  <si>
    <t>WRDWP Current FY+1 Funding (FY 2027-28)</t>
  </si>
  <si>
    <t>WRDWP Current FY+2 Funding (FY 2028-29)</t>
  </si>
  <si>
    <t>WRDWP Current FY+3 Funding (FY 2029-30)</t>
  </si>
  <si>
    <t>WRDWP Current FY+4 Funding (FY 2030-31)</t>
  </si>
  <si>
    <t>SSPRS-03</t>
  </si>
  <si>
    <t>Ocala, City of; DEP</t>
  </si>
  <si>
    <t>38004, 32116</t>
  </si>
  <si>
    <t>Indian River Lagoon, St. Johns River</t>
  </si>
  <si>
    <t>This project is providing water quality improvement to the Indian River Lagoon by using a former citrus grove for retention of stormwater to reduce excess freshwater and nutrients from being released to the Indian River Lagoon. The Fellsmere project includes a 1,300 acre reservoir to store stormwater. Construction is complete.  Annual performance payments span length of contract which ends in 2034.</t>
  </si>
  <si>
    <t>Construction was completed 6/30/2025. Annual performance payments span length of contract which ends in 2034. 1,372 acres</t>
  </si>
  <si>
    <t>Gainesville Regional Utilities Water Efficient Toilet Exchange Program</t>
  </si>
  <si>
    <t>JEA; DEP</t>
  </si>
  <si>
    <t>Gainesville Regional Utilities; DEP</t>
  </si>
  <si>
    <t>SJWA00346A</t>
  </si>
  <si>
    <t xml:space="preserve">This project includes providing Gainesville Regional Utility (GRU) customers with high-efficient toilets in exchange for older, inefficient toilets through the GRU Water Efficient Toilet Exchange Program. </t>
  </si>
  <si>
    <t xml:space="preserve">This project includes providing Gainesville Regional Utility customers with high-efficient toilets in exchange for older, inefficient toilets through the GRU Water Efficient Toilet Exchange Program. </t>
  </si>
  <si>
    <t xml:space="preserve">Brooklyn and Geneva Recovery Strategy </t>
  </si>
  <si>
    <t>Orange, County of; DEP</t>
  </si>
  <si>
    <t>SJWS00351B</t>
  </si>
  <si>
    <t xml:space="preserve">The project is an expansion of Orange County Utilities (OCU) Water Wise conservation program to include commercial properties within OCU's service area and includes providing smart irrigation timers, rain sensors, and high efficiency spray nozzles to those commercial properties that agree to participate in the program. </t>
  </si>
  <si>
    <t>Wekiwa Basin</t>
  </si>
  <si>
    <t>Project ongoing. Estimated $4,390,000 non-construction costs.</t>
  </si>
  <si>
    <t>Linked - SJWS00241A</t>
  </si>
  <si>
    <t>SJWS00082A</t>
  </si>
  <si>
    <t>32363, 38616, 36813, 39171, 40560, 40495</t>
  </si>
  <si>
    <t>City of Cocoa; East Central Florida Services; Orange County Utilities; Orlando Utilities Commission; Tohopekaliga Water Authority; Farmland Reserve; DEP; SFWMD</t>
  </si>
  <si>
    <t>Sylvan Lake</t>
  </si>
  <si>
    <t>FY2013-14 through FY2024-25</t>
  </si>
  <si>
    <t>Added new appropriation for FY 2026-27 of $25m. HB 8/5/26</t>
  </si>
  <si>
    <t>Alachua County Jonesville Park Soccer Complex Irrigation Upgrades</t>
  </si>
  <si>
    <t>SJWS00642A</t>
  </si>
  <si>
    <t>Acres of Grace Irrigation Retrofit</t>
  </si>
  <si>
    <t>Acres of Grace Family Farms LLC</t>
  </si>
  <si>
    <t>This project involves an irrigation retrofit on approximately 30 acres of citrus benefiting the Ocklawaha Basin. The estimated conservation benefit is 0.013 mgd. The estimated nutrient load reduction water quality benefit is 61 lbs/yr of TN and 13 lbs/yr of TP.</t>
  </si>
  <si>
    <t>This project involves an irrigation retrofit on approximately 30 acres of citrus.</t>
  </si>
  <si>
    <t>Upper Floridan Aquifer - Lake County</t>
  </si>
  <si>
    <t>2025-26</t>
  </si>
  <si>
    <t>SJWS00643A</t>
  </si>
  <si>
    <t>Graves Brothers Company Artesian Well Repairs</t>
  </si>
  <si>
    <t>Graves Brothers Company</t>
  </si>
  <si>
    <t>This project involves performing repairs on up to 39 damaged artesian wells benefiting the Upper St. Johns Basin. The estimated water conservation benefit is 5 mgd.</t>
  </si>
  <si>
    <t>This project involves performing repairs on up to 39 damaged artesian wells.</t>
  </si>
  <si>
    <t>UFA - Indian River County</t>
  </si>
  <si>
    <t>SJWS00429A</t>
  </si>
  <si>
    <t>JEA Ozone Wetland Pilot Study (Water First North Florida Project)</t>
  </si>
  <si>
    <t xml:space="preserve">An ozone/wetland pilot study at Buckman Water Reclamation Facility (WRF) is being conducted to evaluate the feasibility of constructed wetlands, with and without ozonation pre-treatment, to remove organics, nutrients, and other contaminants of emerging concern from the treated effluent. </t>
  </si>
  <si>
    <t>SJWS00633B</t>
  </si>
  <si>
    <t>Lars Hagstrom Ferneries LLC Irrigation Retrofit Phase II</t>
  </si>
  <si>
    <t>Lars Hagstrom Ferneries</t>
  </si>
  <si>
    <t>This project involves performing an irrigation retrofit on an existing overhead irrigation system on approximately 7.4 acres of cut foliage benefitting the Middle St. Johns River Basin. The estimated conservation is 0.014 mgd. The estimated nutrient load reduction water quality benefit is 44 lbs/yr of TN and 5 lbs/yr of TP.</t>
  </si>
  <si>
    <t>This project involves performing an irrigation retrofit on an existing overhead irrigation system on approximately 7.4 acres of cut foliage.</t>
  </si>
  <si>
    <t>UFA - Volusia County</t>
  </si>
  <si>
    <t>Projects listed above are entered into Tables A-1 to A-3 in the Water Resource Development Work Plan</t>
  </si>
  <si>
    <t>Alachua County Environmental Protection Department</t>
  </si>
  <si>
    <t xml:space="preserve">This project involves improving the efficiency of the existing irrigation system at Jonesville Park. The estimated water conservation savings is 0.04 mgd. </t>
  </si>
  <si>
    <t>SJWS101</t>
  </si>
  <si>
    <t>Lower Santa Fe River / Ichetucknee</t>
  </si>
  <si>
    <t>This is part of the phased/multi-year Waterwise program</t>
  </si>
  <si>
    <t>LP4211R, 33953, 37150, 41766</t>
  </si>
  <si>
    <t>The project will result in additional water conservation above what was originally estimated in the 2013 Volusia PR Strategy.</t>
  </si>
  <si>
    <t>Implementing additional water conservation in Volusia County.</t>
  </si>
  <si>
    <t>SJWS00667D</t>
  </si>
  <si>
    <t>2025_45</t>
  </si>
  <si>
    <t>2025_42</t>
  </si>
  <si>
    <t>A.D. Mims Road / North Johio Shores Road Transmission Extension (Design)</t>
  </si>
  <si>
    <t>Design and construction of the North Johio 16" reclaimed water main from the existing reclaimed water main on A.D. Mims towards the  Waterside subdivision entrance on New Victor Road.</t>
  </si>
  <si>
    <t>Will provide RCW benefit, however, quantity not provided.</t>
  </si>
  <si>
    <t>SJWS00667A</t>
  </si>
  <si>
    <t>Admiral Pointe Neighborhood Retrofit</t>
  </si>
  <si>
    <t>Construct 166 reclaimed water retrofits in the Admiral Pointe neighborhood and an interconnect to Lake Olympia Club.</t>
  </si>
  <si>
    <t>Lower Santa Fe River, Ichetucknee River, Lake Brooklyn, Lake Geneva</t>
  </si>
  <si>
    <t>Atlantic Beach, City of</t>
  </si>
  <si>
    <t xml:space="preserve">AMR - Ponte Vedra System </t>
  </si>
  <si>
    <t>This project consists of a 2.0 MGD water reclamation facility filter expansion to support increased reclaimed water demands (project combined with SWDE - Arlington East WRF – Reclaimed Water and Disinfection System Upgrades).</t>
  </si>
  <si>
    <t xml:space="preserve">This project consists of a 2.0 MGD water reclamation facility filter expansion to support increased reclaimed water demands (project combined with SWDE - Arlington East WRF – Reclaimed Water and Disinfection System Upgrades). </t>
  </si>
  <si>
    <t>SJWS00648A</t>
  </si>
  <si>
    <t>2025_4</t>
  </si>
  <si>
    <t>Bannon Lakes GST No. 2 and HSP Upgrades</t>
  </si>
  <si>
    <t>Construct expansion the Bannon Lakes facility to include a second 2.0 MG GST and upgrade the high service pump station. This project will be development driven to meet the demands east of I-95.</t>
  </si>
  <si>
    <t xml:space="preserve">This project will add 6 MG of storage and pumping. </t>
  </si>
  <si>
    <t>This project will add 6 MG of storage and pumping.</t>
  </si>
  <si>
    <t>This project will install 11,000 feet of 24" reclaimed water main to serve as a transmission pipeline.</t>
  </si>
  <si>
    <t>Developing a surface water source for reclaimed water supplementation in Deltona.</t>
  </si>
  <si>
    <t>Requires completion of final phase (3) for benefits to be realized.</t>
  </si>
  <si>
    <t>Lake Minneola, Lake Louisa, Apshawa Lake North, Apshawa Lake South, Wekiva Basin</t>
  </si>
  <si>
    <t>City of Ocoee Northwest Reuse Re-Pump Station and Interconnection Mains</t>
  </si>
  <si>
    <t xml:space="preserve">Phase1A: Includes construction of RW transmission pipelines and pump stations. This project will pump up to 1 mgd of RW from Orange County NWRF.
Phase 1B: 1.4 mg storage tank and pump station at the Ocoee WWTP and reclaimed water transmission main from the OCU connection point to the new tank.
Phase 2: Includes construction of reclaimed water transmission loop across Forest Lake Golf Course, 2 mg storage tank, and pump station. </t>
  </si>
  <si>
    <t>Construction of reclaimed water transmission pipelines and pump stations and an interconnect for up to 1 mgd of reclaimed water from OCU NWRF to Ocoee.</t>
  </si>
  <si>
    <t>SJWS00560A</t>
  </si>
  <si>
    <t>2022_40</t>
  </si>
  <si>
    <t>City of Orange City Brackish Water Project</t>
  </si>
  <si>
    <t>Implementing wellfield management to reduce impacts to Blue Spring.</t>
  </si>
  <si>
    <t>SJWS00661A</t>
  </si>
  <si>
    <t>2025_1</t>
  </si>
  <si>
    <t>City of Oviedo LFA Brackish Wellfield and RO WTP</t>
  </si>
  <si>
    <t>Oviedo, City of</t>
  </si>
  <si>
    <t>LFA wellfield and RO membrane treatment at the West Mitchell Hammock WTP.</t>
  </si>
  <si>
    <t>Lake Monroe</t>
  </si>
  <si>
    <t>St. Augustine, City of</t>
  </si>
  <si>
    <t>This project will improve water quality to the CR 214 WTP site by conditioning of the water transferred from the NW Grid that is blended and distributed into the Mainland Water System. Project helps to meet growing demands and helps sustain water quality in the Tillman Ridge Wellfield. Phase I for a 1 mgd Blending Station is complete. Phase II to transfer 2 mgd of flow facilitated by CR 208 Booster and NW WTP PhB expansion is in progress.</t>
  </si>
  <si>
    <t>Lower Santa Fe River, Lake Brooklyn, Lake Geneva</t>
  </si>
  <si>
    <t>This project will Install 13,500 feet of 24" reclaimed water main to serve as a transmission pipeline.</t>
  </si>
  <si>
    <t>SJWS00656A</t>
  </si>
  <si>
    <t>2025_59</t>
  </si>
  <si>
    <t>Cross Creek Neighborhood Retrofit</t>
  </si>
  <si>
    <t xml:space="preserve">Construct 322 reclaimed water retrofits in the Cross Creek subdivision. </t>
  </si>
  <si>
    <t>Lower Santa Fe and Ichetucknee  Rivers and Priority Springs</t>
  </si>
  <si>
    <t>Optimizing groundwater withdrawals to reduce impacts to Indian Lake.</t>
  </si>
  <si>
    <t>Indian Lake, Coon Pond, Lake Scoggin</t>
  </si>
  <si>
    <t>SJWS00547A</t>
  </si>
  <si>
    <t>2019-VPRS-7</t>
  </si>
  <si>
    <t>Deltona Reclaimed Water Augmentation Expansion</t>
  </si>
  <si>
    <t>This project will expand pumping facilities at Lake Monroe and treatment facilities at the Alexander Ave Water Resources Facility to increase the augmentation capacity by 4 mgd to 8 mgd.</t>
  </si>
  <si>
    <t>SJWS00657A</t>
  </si>
  <si>
    <t>2025_60</t>
  </si>
  <si>
    <t xml:space="preserve">Construct 26 reclaimed water retrofits in the E &amp; W Harbour subdivision. </t>
  </si>
  <si>
    <t>SJWS00664A</t>
  </si>
  <si>
    <t>2025_12</t>
  </si>
  <si>
    <t xml:space="preserve">Eastern Water Resource Development - Indirect Potable Reuse </t>
  </si>
  <si>
    <t>The Indirect Potable Reuse project in Orange County would consist of constructing a pilot treatment facility, potentially utilizing advanced treatments like ozone/biological activated filter or membrane technology, to combat emerging contaminants.</t>
  </si>
  <si>
    <t>Project is a pilot, therefore, no benefits.</t>
  </si>
  <si>
    <t>SJWS00665A</t>
  </si>
  <si>
    <t>2025_14</t>
  </si>
  <si>
    <t>EWRF 6A</t>
  </si>
  <si>
    <t>Expansion of Eastern WRF's reclaimed water storage and pumping.</t>
  </si>
  <si>
    <t>Quantities provided should be verified/updated when project is funded and constructed.</t>
  </si>
  <si>
    <t>SJWS00665B</t>
  </si>
  <si>
    <t>2025_17</t>
  </si>
  <si>
    <t>EWRF 6B</t>
  </si>
  <si>
    <t>Plant expansion from 24 to 31 mgd.</t>
  </si>
  <si>
    <t>SJWS00646A</t>
  </si>
  <si>
    <t>2025_2</t>
  </si>
  <si>
    <t>FWS Silver Plus Implementation</t>
  </si>
  <si>
    <t>Requiring FWS Silver Plus criteria on all new single-family homes on potable water with in-ground irrigation systems from 2030 to 2045.</t>
  </si>
  <si>
    <t>This project consists of Phase 2 of the recharge wetland using RCW from Kanapaha WRF on the 75 ac site that was purchased in Phase 1. RCW Pump Station and Transmission Backbone Improvement needed to support this project.</t>
  </si>
  <si>
    <t>SJWS00474B</t>
  </si>
  <si>
    <t>2025_15</t>
  </si>
  <si>
    <t>GRU Water Efficient Toilet Exchange Program</t>
  </si>
  <si>
    <t>This project includes providing Gainesville Regional Utility (GRU) customers with high-efficient toilets in exchange for older, inefficient toilets through the GRU Water Efficient Toilet Exchange Program. The estimated water conservation benefit is 0.01 mgd.</t>
  </si>
  <si>
    <t>This project consists of an IPR Plant including recharge wells (1 mgd). Reclaimed water will be treated to potable standards, and used to directly recharge the UFA (IPR).</t>
  </si>
  <si>
    <t>Jacksonville Beach, City of</t>
  </si>
  <si>
    <t>SJWS00559A</t>
  </si>
  <si>
    <t>2022_39</t>
  </si>
  <si>
    <t>Kentucky Road Reclaimed Expansion</t>
  </si>
  <si>
    <t>This project consists of the construction of a ground storage tank for reclaimed water.</t>
  </si>
  <si>
    <t>Optimizing groundwater withdrawals to reduce impacts to Silver Springs.</t>
  </si>
  <si>
    <t>SJWS00653A</t>
  </si>
  <si>
    <t>2025_9</t>
  </si>
  <si>
    <t>Marsh Landing WRF to Players Club WRF Sewer Diversion</t>
  </si>
  <si>
    <t>This project will install ± 11,200 LF of 10” PVC and 12” HDPE sewer force main along A1A between Deleon Shores #1 Pump Station and Vikar's Landing. This project will divert approximately 300,000 gpd from Marsh Landing WWTP to Players Club WRF and will allow Marsh Landing to reduce effluent for improved compliance with the Limited Wet Weather discharge requirements for the facility, and allow maintenance and improvements to be performed at the existing facility.</t>
  </si>
  <si>
    <t>Will provide RCW storage capacity, however, quantity not provided.</t>
  </si>
  <si>
    <t>SJWS00655A</t>
  </si>
  <si>
    <t>2025_58</t>
  </si>
  <si>
    <t>Minneola Implementation of Reclaimed Water for Reuse Irrigation  Project</t>
  </si>
  <si>
    <t xml:space="preserve">Minneola, City of </t>
  </si>
  <si>
    <t xml:space="preserve">Install/Retrofit 2 transfer pumps and piping to move water from the chlorine contact chamber to the reclaimed water storage tank and 2 high service pumps and piping for distribution of reclaimed water.  </t>
  </si>
  <si>
    <t>Jacksonville, City of</t>
  </si>
  <si>
    <t>This project consists of a 1.5 MG storage tank and 1,000 gpm high service pumps.</t>
  </si>
  <si>
    <t>SJWS00568A</t>
  </si>
  <si>
    <t>2022_63</t>
  </si>
  <si>
    <t>North Regional Reverse Osmosis WTP Rehab</t>
  </si>
  <si>
    <t>This project consists of the rehabilitation of the North Regional Reverse Osmosis WTP including the installation of a new deep injection well that will eliminate the need to dilute brine with treated wastewater prior to disposal.</t>
  </si>
  <si>
    <t>SJWS00667G</t>
  </si>
  <si>
    <t>2025_48</t>
  </si>
  <si>
    <t>North Service Area Reclaim Interconnect</t>
  </si>
  <si>
    <t>Construction of roughly 3,000 LF of reclaimed water transmission pipeline to serve Ocoee Village Center Mixed Use Development.</t>
  </si>
  <si>
    <t>Altamonte Springs, City of</t>
  </si>
  <si>
    <t>SJWS00184B</t>
  </si>
  <si>
    <t>2025_7</t>
  </si>
  <si>
    <t>Orange County Utilities Toilet Replacement Program</t>
  </si>
  <si>
    <t>Per Annum High efficiency toilet rebate retrofit program (200 homes).</t>
  </si>
  <si>
    <t>SJWS00183B</t>
  </si>
  <si>
    <t>2025_5</t>
  </si>
  <si>
    <t>Orange County Utilities Waterwise Neighbor Program</t>
  </si>
  <si>
    <t>Orange County Utilities; SFWMD</t>
  </si>
  <si>
    <t>Per Annum Rebate Program for Indoor High Efficiency plumbing fixtures and advanced irrigation equipment in new and existing homes (300).</t>
  </si>
  <si>
    <t>This project will utilize SAS ground water and recovered Rapid Infiltration Basin (RIB) water to augment the reclaimed supply, particularly during peak demand months.  Construction of SAS wells near RIBs at Peters Creek Water Reclamation Facility (PCWRF), and along the approximately 7 mile transmission pipeline between Peters Creek and Governor's Park reclaimed storage and pumping sites. Raw water will be disinfected and added to the reclaimed storage tanks or along the reclaimed transmission line.</t>
  </si>
  <si>
    <t>This project consists of a RCW storage tank needed to support buildout of Brytan and extension of RCW into future new neighborhoods. Conserved/AWS benefit nominally estimated at 500,000 gpd based on the approximate sum of the volume from the 2 projects this project supports (Brytan RCW Expansion + RCW Expansion to New Neighborhoods).</t>
  </si>
  <si>
    <t xml:space="preserve">This project will expand the reclaimed distribution system with over six miles of new reclaimed distribution mains in the Lake Asbury Master Planned Area (LAMPA). The expansion is expected to serve the equivalent of an additional 8,800+ single family residences. </t>
  </si>
  <si>
    <t>SJWS00649A</t>
  </si>
  <si>
    <t>Reclaimed Water Augmentation Projects</t>
  </si>
  <si>
    <t>Construct reclaimed water augmentation to support the growing reclaimed water system water balance during peak demands.</t>
  </si>
  <si>
    <t>Increasing reclaimed water provision in eastern Volusia County.</t>
  </si>
  <si>
    <t>Neptune Beach, City of</t>
  </si>
  <si>
    <t>SJWS00667B</t>
  </si>
  <si>
    <t>2025_43</t>
  </si>
  <si>
    <t>Richfield Neighborhood Retrofit</t>
  </si>
  <si>
    <t>Construct 71 reclaimed water retrofits in the Richfield subdivision, including an interconnect to the 16” reclaimed water main on Johio Shores Road.</t>
  </si>
  <si>
    <t>SJWS00344B</t>
  </si>
  <si>
    <t>2023_11</t>
  </si>
  <si>
    <t>Saratoga Springs Reclaimed augmentation well,  Storage and Pumping</t>
  </si>
  <si>
    <t>This project consists of a new reclaimed distribution facility to serve the Central Clay County service area. The facility will include a 0.750 MG ground storage tank, high service pump station, and an augmentation well. The facility will receive water treated to reclaimed standards from the CCUA Mid-Clay WRF.</t>
  </si>
  <si>
    <t>Sanlando Springs, Starbuck Springs, Palm Springs</t>
  </si>
  <si>
    <t>Lake Brantley, Sanlando Springs, Starbuck Springs, Palm Springs</t>
  </si>
  <si>
    <t>SJWS00658A</t>
  </si>
  <si>
    <t>2025_61</t>
  </si>
  <si>
    <t>Shoal Creek I  Neighborhood Retrofit</t>
  </si>
  <si>
    <t xml:space="preserve">Construct 55 reclaimed water retrofits in Phase I of the Shoal Creek subdivision.  </t>
  </si>
  <si>
    <t>SJWS00658B</t>
  </si>
  <si>
    <t>2025_62</t>
  </si>
  <si>
    <t xml:space="preserve">Shoal Creek II Neighborhood Retrofit </t>
  </si>
  <si>
    <t xml:space="preserve">Construct 34 reclaimed water retrofits in Phase II of the Shoal Creek subdivision. </t>
  </si>
  <si>
    <t>SJWS00667E</t>
  </si>
  <si>
    <t>2025_46</t>
  </si>
  <si>
    <t>Silver Bend Neighborhood Retrofit</t>
  </si>
  <si>
    <t>Construct 182 reclaimed water retrofits in the Silver Bend subdivision.</t>
  </si>
  <si>
    <t>This project identifies up to 4.4 mgd of water conservation potential across all water use classes in Marion County.</t>
  </si>
  <si>
    <t>Increasing water conservation in Marion County.</t>
  </si>
  <si>
    <t>SJWS00650A</t>
  </si>
  <si>
    <t>2025_6</t>
  </si>
  <si>
    <t>Silverleaf 2209 Reclaimed Water GST and BPS</t>
  </si>
  <si>
    <t>Construct 2.0 MG Reuse GST and Pump Station on CR2209 to serve the Silverleaf DRI peak demands.</t>
  </si>
  <si>
    <t>SJWS00651A</t>
  </si>
  <si>
    <t>Silverleaf Reuse Automated Valve System</t>
  </si>
  <si>
    <t>Construct control valves to manage an irrigation schedule throughout the Silverleaf DRI to manage peak demands and maximize the capacity of the reuse infrastructure.</t>
  </si>
  <si>
    <t>Project will provide RCW storage capacity, however, quantity not provided.</t>
  </si>
  <si>
    <t>SJWS00659A</t>
  </si>
  <si>
    <t>2025_65</t>
  </si>
  <si>
    <t>SLRTAC Reclaimed Water Augmentation Project</t>
  </si>
  <si>
    <t>South Lake Regional Technical Advisory Committee Members (Groveland, Minneola, Clermont, Mascotte, Sunshine Water, and Howey-in-the-Hills)</t>
  </si>
  <si>
    <t>Construct a surface water intake, treatment system, and transmission lines for supplementation to reclaimed water in South Lake County.</t>
  </si>
  <si>
    <t>Floridan Aquifer System</t>
  </si>
  <si>
    <t>Lake Minneola, Cherry Lake, Lake Louisa, Lake Lucy, Lake Emma</t>
  </si>
  <si>
    <t>This would also benefit CSEC RWSP area.</t>
  </si>
  <si>
    <t>SJWS00667F</t>
  </si>
  <si>
    <t>2025_47</t>
  </si>
  <si>
    <t>South Johio Shores Interconnect</t>
  </si>
  <si>
    <t>Construct the South Johio 16" reclaimed water main to extend from the North Johio Project to Rachels Ridge Loop.</t>
  </si>
  <si>
    <t>Will provide RCW benefit, however, quantity was not provided.</t>
  </si>
  <si>
    <t>CFWSP-001 (2015_1)</t>
  </si>
  <si>
    <t xml:space="preserve">South Lake County Wellfield - Distributed </t>
  </si>
  <si>
    <t xml:space="preserve">LFA wellfield (fresh) co-located at existing UFA wellfield sites. Participants include Groveland (3 sites), Minneola (3 sites), Clermont (2 sites) (SJ00166A), and Utilities Inc. of Florida (3 sites).  </t>
  </si>
  <si>
    <t>SJWS00569A</t>
  </si>
  <si>
    <t>2022_64</t>
  </si>
  <si>
    <t>South Regional Reverse Osmosis Plant Expansion (Phase II)</t>
  </si>
  <si>
    <t>This project consists of the expansion of capacity at the South Regional RO Plant from 4 mgd to 6 mgd.</t>
  </si>
  <si>
    <t>Expanding alternative water supply in Palm Bay.</t>
  </si>
  <si>
    <t>SJWS00570A</t>
  </si>
  <si>
    <t>2022_66</t>
  </si>
  <si>
    <t>South Regional Water Reclamation Facility (Phase I-A)</t>
  </si>
  <si>
    <t>This project consists of the construction of a 1.0 mgd membrane bioreactor water reclamation facility.</t>
  </si>
  <si>
    <t>Expanding wastewater treatment and reclaimed water provision capacity in Palm Bay from 1.0 to 2.0 mgd.</t>
  </si>
  <si>
    <t>Expanding wastewater treatment and reclaimed water provision capacity in Palm Bay from 2.0 to 3.0 mgd.</t>
  </si>
  <si>
    <t>SJWS00571A</t>
  </si>
  <si>
    <t>2022_67</t>
  </si>
  <si>
    <t>South Regional Water Reclamation Facility RCW Line Extensions</t>
  </si>
  <si>
    <t>This project consists of the extension of reclaimed lines to provide reclaimed water for irrigation to existing groundwater users.</t>
  </si>
  <si>
    <t>SJWS00603A</t>
  </si>
  <si>
    <t>2023_47</t>
  </si>
  <si>
    <t>SR 207 WRF Reuse Transmission Mains, Ground Storage Tank and Pump Station.</t>
  </si>
  <si>
    <t>Construction of approximately 8 miles of reuse transmission main (24"/20") 2MG Reuse GST and booster pump station to connect,  the new SR 207 WRF to the NW and SR 16 reuse grids.  Project is required to comply with SB 64.</t>
  </si>
  <si>
    <t>SJWS00652A</t>
  </si>
  <si>
    <t>2025_8</t>
  </si>
  <si>
    <t>SR207 WRF Reuse Transmission Expansion</t>
  </si>
  <si>
    <t>Construct additional transmission between the SR207 WRF wellfield BPS and the NW service area.</t>
  </si>
  <si>
    <t>SJWS00668A</t>
  </si>
  <si>
    <t>2025_55</t>
  </si>
  <si>
    <t>Stormwater Harvesting - Alternative Water Project</t>
  </si>
  <si>
    <t>Oakland, Town of</t>
  </si>
  <si>
    <t>Construction of a 3.3 mg stormwater pond (northwest corner of the Oakland Nature Preserve), with treatment through disc filters and chlorination. Construction of a pump station to connect to an existing 10-inch pipe for the landscape irrigation of 188 homes. This is a multi-phase project with future expansions, achieving full capacity by 2035.</t>
  </si>
  <si>
    <t>This project will increase the reclaimed water production capacity from 8 to 25 mgd at the SWDE-Arlington East WRF.</t>
  </si>
  <si>
    <t>SJWS00666A</t>
  </si>
  <si>
    <t>SWRF AWT</t>
  </si>
  <si>
    <t>Upgrade of South WRF to an AWT plant.</t>
  </si>
  <si>
    <t>SJWS00663A</t>
  </si>
  <si>
    <t>Top Dressing/Soil Amendment Rebate Program</t>
  </si>
  <si>
    <t>Per Annum Rebate program for top dressing and/or soil amendments on existing lawns in the county (100 top dressed homes and 50 amended homes).</t>
  </si>
  <si>
    <t>SJWS00660A</t>
  </si>
  <si>
    <t>2025_66</t>
  </si>
  <si>
    <t xml:space="preserve">Upper Ocklawaha River Basin Surface Water Supply Alternatives Evaluation and Implementation </t>
  </si>
  <si>
    <t>Evaluate irrigation and/or injected aquifer recharge recovery, including treatment and distribution alternatives, to meet potable and/or non-potable demand with Upper Ocklawaha River Basin surface water sources; including implementation of the selected alternatives to reduce and/or augment FAS use.</t>
  </si>
  <si>
    <t>Upper Ocklawaha River Basin Lakes</t>
  </si>
  <si>
    <t>This project quantified the water conservation potential in Volusia County to support the 2013 Volusia PR Strategy.</t>
  </si>
  <si>
    <t>Implementing water conservation in Volusia County.</t>
  </si>
  <si>
    <t>Hawthorn, City of</t>
  </si>
  <si>
    <t>SJWS00190C</t>
  </si>
  <si>
    <t>2023_53</t>
  </si>
  <si>
    <t>Water Main Replacement, Phase 4</t>
  </si>
  <si>
    <t>Hawthorne</t>
  </si>
  <si>
    <t xml:space="preserve">This project is Phase 4 and 5 of a city-wide water distribution system replacement effort by the City. All phases have been designed, and Phase 1-3 &amp; 5 have been constructed. The remaining portions of the water distribution system consists mostly of approximately 16,600 linear feet of cast iron and galvanized steel pipe that is over 60 years old and has exceeded its useful life. Project completion will conserve precious water resources by significantly reducing water losses and need for frequent flushing. </t>
  </si>
  <si>
    <t>30175; 38868</t>
  </si>
  <si>
    <t>SJWS00662A</t>
  </si>
  <si>
    <t>Water Wise Neighbor Program with Advanced Targeting</t>
  </si>
  <si>
    <t xml:space="preserve">Per Annum Rebate Program for Indoor High Efficiency plumbing fixtures and advanced irrigation equipment in 200 homes. </t>
  </si>
  <si>
    <t>SJWS00667C</t>
  </si>
  <si>
    <t>2025_44</t>
  </si>
  <si>
    <t>Wellington Place Reclaimed Connection Project</t>
  </si>
  <si>
    <t>Construct 76 reclaimed water retrofits in the Wellington Place subdivision including an 8" line extension to Clarke Road.</t>
  </si>
  <si>
    <t>This project will develop a new groundwater source at Deep Creek/Leffler for the West Volusia Water Suppliers to provide up to 4.0 mgd of groundwater to offset uses near Blue Spring.</t>
  </si>
  <si>
    <t>This project will develop a new groundwater source at Farmton for the West Volusia Water Suppliers to provide up to 4.0 mgd of groundwater to offset uses near Blue Spring.</t>
  </si>
  <si>
    <t>This project will construct RIBs and/or an exfiltration system in southwest Volusia County to accept 4 mgd of reclaimed water/surface water/storm water for 2.4 mgd of effective recharge to the UFA to increase flow at Blue Springs.</t>
  </si>
  <si>
    <t>Constructing recharge facilities (RIBs/exfiltration trench) near Blue Springs for 2.4 mgd of aquifer recharge.</t>
  </si>
  <si>
    <t>Winter Springs, City of</t>
  </si>
  <si>
    <t xml:space="preserve">The total state funding is $46,344,978.07. $19,747,781.66 is from local sources or "other" sources. Ongoing operations. </t>
  </si>
  <si>
    <t xml:space="preserve">Complete </t>
  </si>
  <si>
    <t>These projects are linked and were two different components of the phases.</t>
  </si>
  <si>
    <t>Assess and implement water conservation BMPs as part of the agricultural cost-share program (does not include TCAA projects administered by FDACS).  The cost and savings are the total for the following counties: Nassau, Putnam, and St. Johns.</t>
  </si>
  <si>
    <t>Agriculture Water Conservation (Nassau, Putnam, and St. Johns)</t>
  </si>
  <si>
    <t>Agriculture Water Conservation (Alachua, Duval, Flagler, and St. Johns)</t>
  </si>
  <si>
    <t>E &amp; W Harbour Ct Neighborhood Retrofit</t>
  </si>
  <si>
    <t>Blacks Ford WRF to Veterans Pkwy – Trans – RW</t>
  </si>
  <si>
    <t>DEP; JEA; Clay County Utility Authority; St. Johns County; Gainesville Regional Utilities</t>
  </si>
  <si>
    <t xml:space="preserve">Upon completion of the multiyear project, the project will provide an estimated total project Alternative Water Supply  benefit of 7.5 mgd with associated natural systems benefit of 7.0 cfs at Silver Springs. The project is consistent with the project identified in the Prevention Strategy for Silver Springs. </t>
  </si>
  <si>
    <t xml:space="preserve">Upon completion of the multiyear project, the project will provide an estimated total project Alternative Water Supply benefit of 7.5 mgd with associated natural systems benefit of 7.0 cfs at Silver Springs. </t>
  </si>
  <si>
    <t xml:space="preserve">An ozone/wetland pilot study at Buckman Water Reclamation Facility (WRF) is being conducted to evaluate the feasibility of wetland treatment. Treatment wetlands technology may be used to provide beneficial water reuse and help manage treated water from the Buckman WRF. The ozone wetland pilot study will evaluate the feasibility of constructed wetlands, with and without ozonation pre-treatment, to remove organics, nutrients, and other contaminants of emerging concern from the treated effluent. </t>
  </si>
  <si>
    <t>Assess and implement water conservation BMPs as part of the agricultural cost-share program (does not include TCAA projects administered by FDACS). The cost and savings are the total for the following counties: Alachua, Duval, Flagler, and St. Johns.</t>
  </si>
  <si>
    <t>Conversion of a 2.0 MG sludge holding tank to effluent storage to be used for reclaimed water production.</t>
  </si>
  <si>
    <t>This project is to prepare a landscape plan for the St Johns County Administration Building with Florida Friendly Landscape.</t>
  </si>
  <si>
    <t>Installation of 13,500 feet of 20" reclaimed water main to serve as a transmission pipeline.</t>
  </si>
  <si>
    <t>Installation of reclaimed water lines for system expansion.</t>
  </si>
  <si>
    <t>Upgrading wastewater collection systems to divert to the Conserv  II  Water Reclamation Facility, treatment improvements at the Conserv II Facility, and construction of a pump station and transmission mains in Orlando.</t>
  </si>
  <si>
    <t>Distributing reclaimed water for  landscape irrigation in several Heathrow communities, to directly offset potable water used for irrigation in Seminole County.</t>
  </si>
  <si>
    <t xml:space="preserve">SLRTAC Utilities Collaboration to Use Surface Water from UORB Sources with Treatment and Distribution to Meet Potable and/or Non-Potable Demand. </t>
  </si>
  <si>
    <t>Projects listed above are entered into Tables A-4 to A-5 in the Water Resource Development Work Plan</t>
  </si>
  <si>
    <t>Updated prior year expenditures to match C-10 spreadsheet MEW has us keeping up with. Historical expenditures for this project will begin in FY 2024-25. Also updated state awards and District match to balance to spreadsheet and awards to date. All funding sources total the $105.07m project cost estimate July 2026. Spend plan matches statewide list - if updates are needed reach out to PM/Div Director.</t>
  </si>
  <si>
    <t xml:space="preserve">Other funding added $2,883,368 for funding from Brevard County. There is also $4,500,000.00 federal funding attached to the project. Need to check with PM to see if $125K O&amp;M is valid, FY 2026-27 $97,500 budgeted. </t>
  </si>
  <si>
    <t xml:space="preserve">Grant Number 40823 </t>
  </si>
  <si>
    <t>Total 5-Year WRDWP</t>
  </si>
  <si>
    <t>The project will install reinforced concrete pipe culverts, a pump station, a stormwater force main, and improve an existing stormwater pond to alleviate flooding and enhance water quality treatment.</t>
  </si>
  <si>
    <t>This project would increase the number of recharge sites in the primary and secondary recharge areas for Blue Spring in order to increase recharge to the UFA by 0.6 mgd to a total of 1.8 mgd.</t>
  </si>
  <si>
    <t>Phased project to convert septic tanks to the centralized sewer system. This project has water quality and water supply benefit by increasing wastewater flows, to send to reclaimed water to over 160 businesses and 3,500 homes.</t>
  </si>
  <si>
    <t>This project consists of the development of a brackish groundwater source through the construction of a Lower Floridan aquifer well, raw water transmission line, and treatment facility.</t>
  </si>
  <si>
    <t>Deltona expanded surface water augmentation facilities.</t>
  </si>
  <si>
    <t>Increasing reclaimed water storage by constructing a reservoir in Indian River County.</t>
  </si>
  <si>
    <t xml:space="preserve">Install/Retrofit four (4) pumps and associated piping at at the WWTF.  WWTF completed in 2008, has never delivered reuse.  All reclaimed water disposed in RIBs. Reuse system equipment is nonexistent or has sat unused for 17 years and deteriorated.  </t>
  </si>
  <si>
    <t>This project consists of a 2.4 mgd water purification facility (capacity conceptual, subject to change) and UFA Recharge Wells. Discharge will be used to replenish the aquifer.</t>
  </si>
  <si>
    <t>Developing a new 4 mgd wellfield at Deep Creek/Leffler to reduce impacts at Blue Spring.</t>
  </si>
  <si>
    <t>Developing a new 4 mgd wellfield at Farmton to reduce impacts at Blue Spring.</t>
  </si>
  <si>
    <t>Seminole County; SJRWMD</t>
  </si>
  <si>
    <t>Orange, County of; Casselberry; Deltona; Maitland; Oviedo; and Sanford</t>
  </si>
  <si>
    <t>Minneola; Groveland; and Clermont; Cities of and Utilities Inc of Florida</t>
  </si>
  <si>
    <t>SJCUD; SJRWMD</t>
  </si>
  <si>
    <t>FDOT; SJRWMD; SFWMD; SWFWMD </t>
  </si>
  <si>
    <t>Orlando, City of; SFWMD</t>
  </si>
  <si>
    <t>SJRWMD; Cooperators</t>
  </si>
  <si>
    <t>The project involves raising and improving L-73 Section 1 (L-73) and modifying the operating schedule to help increase alternative water supply availability. Subsequent phases involve the water supply entities constructing water treatment and transmission mains, including a raw water intake. Phase 1</t>
  </si>
  <si>
    <t xml:space="preserve">The land owner intends to donate the ROW's and easements for the project. Water quantity benefit of ‘Taylor Creek Improvements’ project phase is 13.48 - 17 MGD.  The subsequent phase to be done by the water suppliers is the ‘Taylor Creek Reservoir/ St. Johns River Water Supply Project’ (formerly known as the St. Johns River Water Supply Project) is the project phase tied to the 54 mgd benefit.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</si>
</sst>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000000"/>
    <numFmt numFmtId="165" formatCode="mm/dd/yy;@"/>
    <numFmt numFmtId="166" formatCode="yyyy\-yy"/>
    <numFmt numFmtId="167" formatCode="0.0000"/>
    <numFmt numFmtId="168" formatCode="&quot;$&quot;#,##0.00"/>
    <numFmt numFmtId="169" formatCode="0.00000"/>
    <numFmt numFmtId="170" formatCode="0.0.0"/>
    <numFmt numFmtId="171" formatCode="#,##0.0000"/>
    <numFmt numFmtId="172" formatCode="0.0000000"/>
    <numFmt numFmtId="173" formatCode="mmmm\-yyyy"/>
    <numFmt numFmtId="174" formatCode="0.00000000"/>
    <numFmt numFmtId="175" formatCode="###0;###0"/>
    <numFmt numFmtId="176" formatCode="_(&quot;$&quot;* #,##0_);_(&quot;$&quot;* \(#,##0\);_(&quot;$&quot;* &quot;-&quot;??_);_(@_)"/>
    <numFmt numFmtId="177" formatCode="_(* #,##0_);_(* \(#,##0\);_(* &quot;-&quot;??_);_(@_)"/>
    <numFmt numFmtId="178" formatCode="#,##0.000"/>
  </numFmts>
  <fonts count="31" x14ac:knownFonts="1">
    <font>
      <sz val="11"/>
      <color theme="1"/>
      <name val="Calibri"/>
      <family val="2"/>
      <scheme val="minor"/>
    </font>
    <font>
      <sz val="11"/>
      <color theme="1"/>
      <name val="Calibri"/>
      <family val="2"/>
      <scheme val="minor"/>
    </font>
    <font>
      <sz val="12"/>
      <name val="Times New Roman"/>
      <family val="1"/>
    </font>
    <font>
      <sz val="10"/>
      <name val="Arial"/>
      <family val="2"/>
    </font>
    <font>
      <b/>
      <sz val="10"/>
      <color theme="1"/>
      <name val="Book Antiqua"/>
      <family val="1"/>
    </font>
    <font>
      <sz val="10"/>
      <color theme="1"/>
      <name val="Book Antiqua"/>
      <family val="1"/>
    </font>
    <font>
      <sz val="10"/>
      <name val="Book Antiqua"/>
      <family val="1"/>
    </font>
    <font>
      <sz val="11"/>
      <name val="Book Antiqua"/>
      <family val="1"/>
    </font>
    <font>
      <b/>
      <sz val="11"/>
      <name val="Book Antiqua"/>
      <family val="1"/>
    </font>
    <font>
      <sz val="12"/>
      <color theme="0"/>
      <name val="Times New Roman"/>
      <family val="1"/>
    </font>
    <font>
      <b/>
      <sz val="12"/>
      <color theme="0"/>
      <name val="Times New Roman"/>
      <family val="1"/>
    </font>
    <font>
      <b/>
      <sz val="11"/>
      <color theme="0"/>
      <name val="Book Antiqua"/>
      <family val="1"/>
    </font>
    <font>
      <sz val="11"/>
      <name val="Calibri"/>
      <family val="2"/>
      <scheme val="minor"/>
    </font>
    <font>
      <b/>
      <sz val="12"/>
      <name val="Times New Roman"/>
      <family val="1"/>
    </font>
    <font>
      <b/>
      <u/>
      <sz val="11"/>
      <name val="Book Antiqua"/>
      <family val="1"/>
    </font>
    <font>
      <i/>
      <sz val="11"/>
      <name val="Book Antiqua"/>
      <family val="1"/>
    </font>
    <font>
      <u/>
      <sz val="11"/>
      <name val="Book Antiqua"/>
      <family val="1"/>
    </font>
    <font>
      <strike/>
      <sz val="11"/>
      <color rgb="FFFF0000"/>
      <name val="Book Antiqua"/>
      <family val="1"/>
    </font>
    <font>
      <u/>
      <sz val="11"/>
      <color rgb="FF00B050"/>
      <name val="Book Antiqua"/>
      <family val="1"/>
    </font>
    <font>
      <sz val="11"/>
      <color rgb="FFFF0000"/>
      <name val="Book Antiqua"/>
      <family val="1"/>
    </font>
    <font>
      <b/>
      <sz val="11"/>
      <color rgb="FFFF0000"/>
      <name val="Book Antiqua"/>
      <family val="1"/>
    </font>
    <font>
      <u/>
      <sz val="11"/>
      <color rgb="FFFF0000"/>
      <name val="Book Antiqua"/>
      <family val="1"/>
    </font>
    <font>
      <b/>
      <u/>
      <sz val="11"/>
      <color rgb="FFFF0000"/>
      <name val="Book Antiqua"/>
      <family val="1"/>
    </font>
    <font>
      <sz val="12"/>
      <color rgb="FFFF0000"/>
      <name val="Times New Roman"/>
      <family val="1"/>
    </font>
    <font>
      <sz val="12"/>
      <color theme="1"/>
      <name val="Calibri"/>
      <family val="2"/>
      <scheme val="minor"/>
    </font>
    <font>
      <b/>
      <sz val="11"/>
      <color theme="1"/>
      <name val="Times New Roman"/>
      <family val="1"/>
    </font>
    <font>
      <b/>
      <sz val="11"/>
      <name val="Times New Roman"/>
      <family val="1"/>
    </font>
    <font>
      <sz val="12"/>
      <color theme="1"/>
      <name val="Times New Roman"/>
      <family val="1"/>
    </font>
    <font>
      <sz val="11"/>
      <color theme="1"/>
      <name val="Calibri"/>
      <family val="2"/>
    </font>
    <font>
      <b/>
      <sz val="12"/>
      <color theme="1"/>
      <name val="Times New Roman"/>
      <family val="1"/>
    </font>
    <font>
      <b/>
      <sz val="11"/>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EDC9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2"/>
        <bgColor indexed="64"/>
      </patternFill>
    </fill>
    <fill>
      <patternFill patternType="solid">
        <fgColor rgb="FFE8B9FF"/>
        <bgColor indexed="64"/>
      </patternFill>
    </fill>
    <fill>
      <patternFill patternType="solid">
        <fgColor theme="1"/>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7030A0"/>
        <bgColor indexed="64"/>
      </patternFill>
    </fill>
    <fill>
      <patternFill patternType="solid">
        <fgColor theme="1" tint="0.499984740745262"/>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theme="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D0D7E5"/>
      </left>
      <right style="thin">
        <color rgb="FFD0D7E5"/>
      </right>
      <top style="thin">
        <color rgb="FFD0D7E5"/>
      </top>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1">
    <xf numFmtId="0" fontId="0" fillId="0" borderId="0"/>
    <xf numFmtId="0" fontId="2"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1" fillId="0" borderId="0"/>
    <xf numFmtId="0" fontId="2" fillId="0" borderId="0"/>
    <xf numFmtId="0" fontId="3" fillId="0" borderId="0"/>
    <xf numFmtId="0" fontId="3" fillId="0" borderId="0" applyNumberForma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328">
    <xf numFmtId="0" fontId="0" fillId="0" borderId="0" xfId="0"/>
    <xf numFmtId="0" fontId="2" fillId="0" borderId="0" xfId="1"/>
    <xf numFmtId="0" fontId="4" fillId="2" borderId="1" xfId="5" applyFont="1" applyFill="1" applyBorder="1"/>
    <xf numFmtId="0" fontId="5" fillId="2" borderId="0" xfId="5" applyFont="1" applyFill="1"/>
    <xf numFmtId="0" fontId="6" fillId="2" borderId="0" xfId="0" applyFont="1" applyFill="1" applyAlignment="1">
      <alignment wrapText="1"/>
    </xf>
    <xf numFmtId="0" fontId="6" fillId="2" borderId="0" xfId="6" applyFont="1" applyFill="1" applyAlignment="1">
      <alignment wrapText="1"/>
    </xf>
    <xf numFmtId="0" fontId="6" fillId="2" borderId="0" xfId="6" applyFont="1" applyFill="1"/>
    <xf numFmtId="0" fontId="5" fillId="2" borderId="1" xfId="5" applyFont="1" applyFill="1" applyBorder="1"/>
    <xf numFmtId="0" fontId="2" fillId="0" borderId="0" xfId="1" applyAlignment="1" applyProtection="1">
      <alignment wrapText="1"/>
      <protection hidden="1"/>
    </xf>
    <xf numFmtId="42" fontId="2" fillId="0" borderId="0" xfId="1" applyNumberFormat="1" applyAlignment="1">
      <alignment wrapText="1"/>
    </xf>
    <xf numFmtId="0" fontId="8" fillId="5" borderId="2" xfId="0" applyFont="1" applyFill="1" applyBorder="1" applyAlignment="1" applyProtection="1">
      <alignment horizontal="center" vertical="center" wrapText="1"/>
      <protection hidden="1"/>
    </xf>
    <xf numFmtId="0" fontId="8" fillId="6" borderId="2" xfId="0" applyFont="1" applyFill="1" applyBorder="1" applyAlignment="1" applyProtection="1">
      <alignment horizontal="center" vertical="center" wrapText="1"/>
      <protection hidden="1"/>
    </xf>
    <xf numFmtId="0" fontId="8" fillId="4" borderId="2" xfId="0" applyFont="1" applyFill="1" applyBorder="1" applyAlignment="1" applyProtection="1">
      <alignment horizontal="center" vertical="center" wrapText="1"/>
      <protection hidden="1"/>
    </xf>
    <xf numFmtId="0" fontId="8" fillId="7" borderId="2" xfId="0" applyFont="1" applyFill="1" applyBorder="1" applyAlignment="1" applyProtection="1">
      <alignment horizontal="center" vertical="center" wrapText="1"/>
      <protection hidden="1"/>
    </xf>
    <xf numFmtId="0" fontId="8" fillId="8" borderId="2" xfId="0" applyFont="1" applyFill="1" applyBorder="1" applyAlignment="1" applyProtection="1">
      <alignment wrapText="1"/>
      <protection hidden="1"/>
    </xf>
    <xf numFmtId="0" fontId="8" fillId="3" borderId="2" xfId="0" applyFont="1" applyFill="1" applyBorder="1" applyProtection="1">
      <protection hidden="1"/>
    </xf>
    <xf numFmtId="0" fontId="7" fillId="5" borderId="2" xfId="0" applyFont="1" applyFill="1" applyBorder="1" applyAlignment="1" applyProtection="1">
      <alignment wrapText="1"/>
      <protection hidden="1"/>
    </xf>
    <xf numFmtId="17" fontId="7" fillId="6" borderId="2" xfId="0" applyNumberFormat="1" applyFont="1" applyFill="1" applyBorder="1" applyAlignment="1" applyProtection="1">
      <alignment wrapText="1"/>
      <protection hidden="1"/>
    </xf>
    <xf numFmtId="0" fontId="7" fillId="6" borderId="2" xfId="0" applyFont="1" applyFill="1" applyBorder="1" applyAlignment="1" applyProtection="1">
      <alignment wrapText="1"/>
      <protection hidden="1"/>
    </xf>
    <xf numFmtId="0" fontId="7" fillId="4" borderId="2" xfId="0" applyFont="1" applyFill="1" applyBorder="1" applyAlignment="1" applyProtection="1">
      <alignment wrapText="1"/>
      <protection hidden="1"/>
    </xf>
    <xf numFmtId="0" fontId="7" fillId="7" borderId="2" xfId="0" applyFont="1" applyFill="1" applyBorder="1" applyAlignment="1" applyProtection="1">
      <alignment wrapText="1"/>
      <protection hidden="1"/>
    </xf>
    <xf numFmtId="0" fontId="7" fillId="8" borderId="2" xfId="0" applyFont="1" applyFill="1" applyBorder="1" applyAlignment="1" applyProtection="1">
      <alignment wrapText="1"/>
      <protection hidden="1"/>
    </xf>
    <xf numFmtId="0" fontId="7" fillId="3" borderId="2" xfId="0" applyFont="1" applyFill="1" applyBorder="1" applyAlignment="1" applyProtection="1">
      <alignment wrapText="1"/>
      <protection hidden="1"/>
    </xf>
    <xf numFmtId="42" fontId="2" fillId="0" borderId="0" xfId="1" applyNumberFormat="1" applyAlignment="1" applyProtection="1">
      <alignment wrapText="1"/>
      <protection locked="0"/>
    </xf>
    <xf numFmtId="0" fontId="2" fillId="0" borderId="0" xfId="1" applyProtection="1">
      <protection hidden="1"/>
    </xf>
    <xf numFmtId="4" fontId="2" fillId="0" borderId="0" xfId="1" applyNumberFormat="1" applyProtection="1">
      <protection hidden="1"/>
    </xf>
    <xf numFmtId="43" fontId="2" fillId="0" borderId="0" xfId="1" applyNumberFormat="1" applyProtection="1">
      <protection hidden="1"/>
    </xf>
    <xf numFmtId="0" fontId="12" fillId="0" borderId="0" xfId="0" applyFont="1"/>
    <xf numFmtId="0" fontId="6" fillId="0" borderId="0" xfId="5" applyFont="1" applyAlignment="1">
      <alignment wrapText="1"/>
    </xf>
    <xf numFmtId="0" fontId="11" fillId="0" borderId="0" xfId="0" applyFont="1"/>
    <xf numFmtId="0" fontId="11" fillId="0" borderId="5" xfId="0" applyFont="1" applyBorder="1"/>
    <xf numFmtId="0" fontId="13" fillId="7" borderId="2" xfId="1" applyFont="1" applyFill="1" applyBorder="1" applyProtection="1">
      <protection hidden="1"/>
    </xf>
    <xf numFmtId="17" fontId="7" fillId="5" borderId="2" xfId="0" applyNumberFormat="1" applyFont="1" applyFill="1" applyBorder="1" applyAlignment="1" applyProtection="1">
      <alignment wrapText="1"/>
      <protection hidden="1"/>
    </xf>
    <xf numFmtId="0" fontId="2" fillId="7" borderId="2" xfId="1" applyFill="1" applyBorder="1" applyAlignment="1" applyProtection="1">
      <alignment wrapText="1"/>
      <protection hidden="1"/>
    </xf>
    <xf numFmtId="0" fontId="8" fillId="8" borderId="2" xfId="0" applyFont="1" applyFill="1" applyBorder="1" applyAlignment="1" applyProtection="1">
      <alignment horizontal="center" vertical="center" wrapText="1"/>
      <protection hidden="1"/>
    </xf>
    <xf numFmtId="0" fontId="2" fillId="0" borderId="0" xfId="1" applyAlignment="1" applyProtection="1">
      <alignment horizontal="center" vertical="center"/>
      <protection hidden="1"/>
    </xf>
    <xf numFmtId="0" fontId="7" fillId="5" borderId="3" xfId="0" applyFont="1" applyFill="1" applyBorder="1" applyAlignment="1" applyProtection="1">
      <alignment horizontal="center" vertical="center" wrapText="1"/>
      <protection hidden="1"/>
    </xf>
    <xf numFmtId="0" fontId="7" fillId="5" borderId="2" xfId="0" applyFont="1" applyFill="1" applyBorder="1" applyAlignment="1" applyProtection="1">
      <alignment horizontal="center" vertical="center" wrapText="1"/>
      <protection hidden="1"/>
    </xf>
    <xf numFmtId="0" fontId="7" fillId="7" borderId="2" xfId="0" applyFont="1" applyFill="1" applyBorder="1" applyAlignment="1" applyProtection="1">
      <alignment vertical="center" wrapText="1"/>
      <protection hidden="1"/>
    </xf>
    <xf numFmtId="0" fontId="7" fillId="8" borderId="2" xfId="0" applyFont="1" applyFill="1" applyBorder="1" applyAlignment="1" applyProtection="1">
      <alignment vertical="center" wrapText="1"/>
      <protection hidden="1"/>
    </xf>
    <xf numFmtId="0" fontId="10" fillId="11" borderId="0" xfId="1" applyFont="1" applyFill="1" applyProtection="1">
      <protection hidden="1"/>
    </xf>
    <xf numFmtId="0" fontId="10" fillId="11" borderId="0" xfId="1" applyFont="1" applyFill="1" applyAlignment="1" applyProtection="1">
      <alignment wrapText="1"/>
      <protection hidden="1"/>
    </xf>
    <xf numFmtId="4" fontId="10" fillId="11" borderId="0" xfId="1" applyNumberFormat="1" applyFont="1" applyFill="1" applyProtection="1">
      <protection hidden="1"/>
    </xf>
    <xf numFmtId="43" fontId="10" fillId="11" borderId="0" xfId="1" applyNumberFormat="1" applyFont="1" applyFill="1" applyProtection="1">
      <protection hidden="1"/>
    </xf>
    <xf numFmtId="0" fontId="9" fillId="11" borderId="0" xfId="1" applyFont="1" applyFill="1" applyProtection="1">
      <protection hidden="1"/>
    </xf>
    <xf numFmtId="0" fontId="9" fillId="11" borderId="0" xfId="1" applyFont="1" applyFill="1" applyAlignment="1" applyProtection="1">
      <alignment wrapText="1"/>
      <protection hidden="1"/>
    </xf>
    <xf numFmtId="4" fontId="9" fillId="11" borderId="0" xfId="1" applyNumberFormat="1" applyFont="1" applyFill="1" applyProtection="1">
      <protection hidden="1"/>
    </xf>
    <xf numFmtId="43" fontId="9" fillId="11" borderId="0" xfId="1" applyNumberFormat="1" applyFont="1" applyFill="1" applyProtection="1">
      <protection hidden="1"/>
    </xf>
    <xf numFmtId="0" fontId="9" fillId="11" borderId="0" xfId="1" applyFont="1" applyFill="1"/>
    <xf numFmtId="0" fontId="0" fillId="0" borderId="0" xfId="0" pivotButton="1"/>
    <xf numFmtId="1" fontId="0" fillId="0" borderId="0" xfId="0" applyNumberFormat="1" applyAlignment="1">
      <alignment horizontal="left"/>
    </xf>
    <xf numFmtId="4" fontId="0" fillId="0" borderId="0" xfId="0" applyNumberFormat="1"/>
    <xf numFmtId="42" fontId="0" fillId="0" borderId="0" xfId="0" applyNumberFormat="1"/>
    <xf numFmtId="0" fontId="0" fillId="0" borderId="0" xfId="0" applyAlignment="1">
      <alignment horizontal="center" vertical="center" wrapText="1"/>
    </xf>
    <xf numFmtId="0" fontId="0" fillId="0" borderId="0" xfId="0" pivotButton="1" applyAlignment="1">
      <alignment vertical="center"/>
    </xf>
    <xf numFmtId="0" fontId="8" fillId="5" borderId="1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12" borderId="2" xfId="0" applyFont="1" applyFill="1" applyBorder="1" applyAlignment="1" applyProtection="1">
      <alignment horizontal="center" vertical="center" wrapText="1"/>
      <protection hidden="1"/>
    </xf>
    <xf numFmtId="0" fontId="5" fillId="12" borderId="0" xfId="5" applyFont="1" applyFill="1"/>
    <xf numFmtId="0" fontId="5" fillId="13" borderId="0" xfId="5" applyFont="1" applyFill="1"/>
    <xf numFmtId="0" fontId="5" fillId="14" borderId="0" xfId="5" applyFont="1" applyFill="1"/>
    <xf numFmtId="0" fontId="5" fillId="15" borderId="0" xfId="5" applyFont="1" applyFill="1"/>
    <xf numFmtId="17" fontId="7" fillId="12" borderId="2" xfId="0" applyNumberFormat="1" applyFont="1" applyFill="1" applyBorder="1" applyAlignment="1" applyProtection="1">
      <alignment wrapText="1"/>
      <protection hidden="1"/>
    </xf>
    <xf numFmtId="0" fontId="7" fillId="0" borderId="0" xfId="0" applyFont="1" applyAlignment="1" applyProtection="1">
      <alignment wrapText="1"/>
      <protection hidden="1"/>
    </xf>
    <xf numFmtId="17" fontId="17" fillId="0" borderId="0" xfId="0" applyNumberFormat="1" applyFont="1" applyAlignment="1" applyProtection="1">
      <alignment wrapText="1"/>
      <protection hidden="1"/>
    </xf>
    <xf numFmtId="0" fontId="17" fillId="0" borderId="0" xfId="0" applyFont="1" applyAlignment="1" applyProtection="1">
      <alignment wrapText="1"/>
      <protection hidden="1"/>
    </xf>
    <xf numFmtId="17" fontId="7" fillId="0" borderId="0" xfId="0" applyNumberFormat="1" applyFont="1" applyAlignment="1" applyProtection="1">
      <alignment wrapText="1"/>
      <protection hidden="1"/>
    </xf>
    <xf numFmtId="0" fontId="5" fillId="0" borderId="0" xfId="5" applyFont="1"/>
    <xf numFmtId="0" fontId="4" fillId="12" borderId="1" xfId="5" applyFont="1" applyFill="1" applyBorder="1"/>
    <xf numFmtId="0" fontId="24" fillId="0" borderId="0" xfId="0" applyFont="1"/>
    <xf numFmtId="0" fontId="25" fillId="0" borderId="14" xfId="0" applyFont="1" applyBorder="1"/>
    <xf numFmtId="8" fontId="25" fillId="0" borderId="14" xfId="0" applyNumberFormat="1" applyFont="1" applyBorder="1"/>
    <xf numFmtId="49" fontId="26" fillId="0" borderId="13" xfId="0" applyNumberFormat="1" applyFont="1" applyBorder="1" applyAlignment="1" applyProtection="1">
      <alignment horizontal="right" wrapText="1"/>
      <protection locked="0"/>
    </xf>
    <xf numFmtId="0" fontId="23" fillId="0" borderId="0" xfId="1" applyFont="1" applyAlignment="1" applyProtection="1">
      <alignment horizontal="center"/>
      <protection hidden="1"/>
    </xf>
    <xf numFmtId="0" fontId="23" fillId="0" borderId="0" xfId="1" applyFont="1" applyAlignment="1" applyProtection="1">
      <alignment horizontal="center" wrapText="1"/>
      <protection hidden="1"/>
    </xf>
    <xf numFmtId="4" fontId="23" fillId="0" borderId="0" xfId="1" applyNumberFormat="1" applyFont="1" applyAlignment="1" applyProtection="1">
      <alignment horizontal="center"/>
      <protection hidden="1"/>
    </xf>
    <xf numFmtId="43" fontId="23" fillId="0" borderId="0" xfId="1" applyNumberFormat="1" applyFont="1" applyAlignment="1" applyProtection="1">
      <alignment horizontal="center"/>
      <protection hidden="1"/>
    </xf>
    <xf numFmtId="0" fontId="23" fillId="0" borderId="0" xfId="1" applyFont="1" applyAlignment="1">
      <alignment horizontal="center"/>
    </xf>
    <xf numFmtId="0" fontId="23" fillId="0" borderId="0" xfId="1" applyFont="1" applyProtection="1">
      <protection hidden="1"/>
    </xf>
    <xf numFmtId="0" fontId="13" fillId="16" borderId="7" xfId="1" applyFont="1" applyFill="1" applyBorder="1" applyAlignment="1">
      <alignment horizontal="center" vertical="center"/>
    </xf>
    <xf numFmtId="0" fontId="27" fillId="0" borderId="2" xfId="0" applyFont="1" applyBorder="1" applyAlignment="1">
      <alignment horizontal="center" vertical="center" wrapText="1"/>
    </xf>
    <xf numFmtId="0" fontId="27" fillId="2" borderId="2" xfId="0" applyFont="1" applyFill="1" applyBorder="1" applyAlignment="1" applyProtection="1">
      <alignment horizontal="center" vertical="center" wrapText="1"/>
      <protection hidden="1"/>
    </xf>
    <xf numFmtId="14" fontId="27" fillId="2" borderId="2" xfId="0" applyNumberFormat="1" applyFont="1" applyFill="1" applyBorder="1" applyAlignment="1" applyProtection="1">
      <alignment horizontal="center" vertical="center" wrapText="1"/>
      <protection hidden="1"/>
    </xf>
    <xf numFmtId="0" fontId="28" fillId="0" borderId="15" xfId="0" applyFont="1" applyBorder="1" applyAlignment="1">
      <alignment horizontal="center" vertical="center" wrapText="1"/>
    </xf>
    <xf numFmtId="167" fontId="27" fillId="2" borderId="2" xfId="0" applyNumberFormat="1" applyFont="1" applyFill="1" applyBorder="1" applyAlignment="1" applyProtection="1">
      <alignment horizontal="center" vertical="center" wrapText="1"/>
      <protection hidden="1"/>
    </xf>
    <xf numFmtId="0" fontId="28" fillId="0" borderId="2" xfId="0" applyFont="1" applyBorder="1" applyAlignment="1">
      <alignment horizontal="center" vertical="center" wrapText="1"/>
    </xf>
    <xf numFmtId="0" fontId="27" fillId="2" borderId="2" xfId="0" applyFont="1" applyFill="1" applyBorder="1" applyAlignment="1" applyProtection="1">
      <alignment horizontal="center" vertical="center" wrapText="1"/>
      <protection locked="0"/>
    </xf>
    <xf numFmtId="0" fontId="27" fillId="2" borderId="2" xfId="0" applyFont="1" applyFill="1" applyBorder="1" applyAlignment="1">
      <alignment horizontal="center" vertical="center" wrapText="1"/>
    </xf>
    <xf numFmtId="167" fontId="27" fillId="2" borderId="2" xfId="1" applyNumberFormat="1" applyFont="1" applyFill="1" applyBorder="1" applyAlignment="1" applyProtection="1">
      <alignment horizontal="center" vertical="center" wrapText="1"/>
      <protection locked="0"/>
    </xf>
    <xf numFmtId="0" fontId="27" fillId="2" borderId="2" xfId="0" applyFont="1" applyFill="1" applyBorder="1" applyAlignment="1">
      <alignment horizontal="center" vertical="center"/>
    </xf>
    <xf numFmtId="14" fontId="27" fillId="2" borderId="2" xfId="0" applyNumberFormat="1" applyFont="1" applyFill="1" applyBorder="1" applyAlignment="1" applyProtection="1">
      <alignment horizontal="center" vertical="center" wrapText="1"/>
      <protection locked="0"/>
    </xf>
    <xf numFmtId="37" fontId="27" fillId="2" borderId="2" xfId="9" applyNumberFormat="1" applyFont="1" applyFill="1" applyBorder="1" applyAlignment="1" applyProtection="1">
      <alignment horizontal="center" vertical="center" wrapText="1"/>
      <protection locked="0"/>
    </xf>
    <xf numFmtId="3" fontId="27" fillId="2" borderId="2" xfId="0" applyNumberFormat="1" applyFont="1" applyFill="1" applyBorder="1" applyAlignment="1">
      <alignment horizontal="center" vertical="center" wrapText="1"/>
    </xf>
    <xf numFmtId="0" fontId="27" fillId="2" borderId="2" xfId="0" quotePrefix="1" applyFont="1" applyFill="1" applyBorder="1" applyAlignment="1" applyProtection="1">
      <alignment horizontal="center" vertical="center" wrapText="1"/>
      <protection locked="0"/>
    </xf>
    <xf numFmtId="171" fontId="27" fillId="2" borderId="2" xfId="0" applyNumberFormat="1" applyFont="1" applyFill="1" applyBorder="1" applyAlignment="1" applyProtection="1">
      <alignment horizontal="center" vertical="center" wrapText="1"/>
      <protection locked="0"/>
    </xf>
    <xf numFmtId="167" fontId="27" fillId="2" borderId="2" xfId="0" applyNumberFormat="1" applyFont="1" applyFill="1" applyBorder="1" applyAlignment="1">
      <alignment horizontal="center" vertical="center"/>
    </xf>
    <xf numFmtId="14" fontId="27" fillId="2" borderId="2" xfId="0" applyNumberFormat="1" applyFont="1" applyFill="1" applyBorder="1" applyAlignment="1">
      <alignment horizontal="center" vertical="center"/>
    </xf>
    <xf numFmtId="3" fontId="27" fillId="2" borderId="2" xfId="0" applyNumberFormat="1" applyFont="1" applyFill="1" applyBorder="1" applyAlignment="1">
      <alignment horizontal="center" vertical="center"/>
    </xf>
    <xf numFmtId="0" fontId="0" fillId="2" borderId="2" xfId="0" applyFill="1" applyBorder="1" applyAlignment="1">
      <alignment horizontal="center" vertical="center"/>
    </xf>
    <xf numFmtId="167" fontId="27" fillId="2" borderId="0" xfId="0" applyNumberFormat="1" applyFont="1" applyFill="1" applyAlignment="1">
      <alignment horizontal="center" vertical="center"/>
    </xf>
    <xf numFmtId="14" fontId="27" fillId="2" borderId="9" xfId="0" applyNumberFormat="1" applyFont="1" applyFill="1" applyBorder="1" applyAlignment="1">
      <alignment horizontal="center" vertical="center"/>
    </xf>
    <xf numFmtId="0" fontId="27" fillId="2" borderId="9" xfId="0" applyFont="1" applyFill="1" applyBorder="1" applyAlignment="1">
      <alignment horizontal="center" vertical="center"/>
    </xf>
    <xf numFmtId="0" fontId="27" fillId="2" borderId="9" xfId="0" applyFont="1" applyFill="1" applyBorder="1" applyAlignment="1">
      <alignment horizontal="center" vertical="center" wrapText="1"/>
    </xf>
    <xf numFmtId="0" fontId="8" fillId="8" borderId="7" xfId="0" applyFont="1" applyFill="1" applyBorder="1" applyAlignment="1">
      <alignment horizontal="center" vertical="center" wrapText="1"/>
    </xf>
    <xf numFmtId="0" fontId="8" fillId="3" borderId="7" xfId="0" applyFont="1" applyFill="1" applyBorder="1" applyAlignment="1">
      <alignment horizontal="center" vertical="center"/>
    </xf>
    <xf numFmtId="0" fontId="13" fillId="7" borderId="7" xfId="1" applyFont="1" applyFill="1" applyBorder="1" applyAlignment="1">
      <alignment horizontal="center" vertical="center"/>
    </xf>
    <xf numFmtId="0" fontId="27" fillId="0" borderId="0" xfId="1" applyFont="1"/>
    <xf numFmtId="4" fontId="25" fillId="0" borderId="14" xfId="0" applyNumberFormat="1" applyFont="1" applyBorder="1" applyAlignment="1">
      <alignment horizontal="center"/>
    </xf>
    <xf numFmtId="4" fontId="25" fillId="2" borderId="16" xfId="0" applyNumberFormat="1" applyFont="1" applyFill="1" applyBorder="1" applyAlignment="1">
      <alignment horizontal="center"/>
    </xf>
    <xf numFmtId="44" fontId="2" fillId="0" borderId="2" xfId="10" applyFont="1" applyFill="1" applyBorder="1" applyAlignment="1">
      <alignment horizontal="center" vertical="center" wrapText="1"/>
    </xf>
    <xf numFmtId="0" fontId="2" fillId="0" borderId="0" xfId="1" applyAlignment="1" applyProtection="1">
      <alignment wrapText="1"/>
      <protection locked="0"/>
    </xf>
    <xf numFmtId="1" fontId="2" fillId="0" borderId="0" xfId="1" applyNumberFormat="1" applyAlignment="1" applyProtection="1">
      <alignment wrapText="1"/>
      <protection locked="0"/>
    </xf>
    <xf numFmtId="164" fontId="2" fillId="0" borderId="0" xfId="1" applyNumberFormat="1" applyAlignment="1" applyProtection="1">
      <alignment wrapText="1"/>
      <protection locked="0"/>
    </xf>
    <xf numFmtId="165" fontId="2" fillId="0" borderId="0" xfId="1" applyNumberFormat="1" applyAlignment="1" applyProtection="1">
      <alignment wrapText="1"/>
      <protection locked="0"/>
    </xf>
    <xf numFmtId="176" fontId="2" fillId="0" borderId="2" xfId="9" applyNumberFormat="1" applyFont="1" applyFill="1" applyBorder="1" applyAlignment="1" applyProtection="1">
      <alignment horizontal="center" vertical="center" wrapText="1"/>
      <protection hidden="1"/>
    </xf>
    <xf numFmtId="176" fontId="2" fillId="0" borderId="2" xfId="10" applyNumberFormat="1" applyFont="1" applyFill="1" applyBorder="1" applyAlignment="1" applyProtection="1">
      <alignment horizontal="center" vertical="center" wrapText="1"/>
      <protection hidden="1"/>
    </xf>
    <xf numFmtId="176" fontId="2" fillId="0" borderId="4" xfId="10" applyNumberFormat="1" applyFont="1" applyFill="1" applyBorder="1" applyAlignment="1" applyProtection="1">
      <alignment horizontal="center" vertical="center" wrapText="1"/>
      <protection hidden="1"/>
    </xf>
    <xf numFmtId="176" fontId="2" fillId="0" borderId="0" xfId="10" applyNumberFormat="1" applyFont="1" applyFill="1" applyBorder="1" applyAlignment="1" applyProtection="1">
      <alignment horizontal="center" vertical="center" wrapText="1"/>
      <protection hidden="1"/>
    </xf>
    <xf numFmtId="176" fontId="2" fillId="0" borderId="0" xfId="10" applyNumberFormat="1" applyFont="1" applyFill="1" applyBorder="1" applyAlignment="1">
      <alignment horizontal="center" vertical="center" wrapText="1"/>
    </xf>
    <xf numFmtId="176" fontId="2" fillId="0" borderId="0" xfId="10" applyNumberFormat="1" applyFont="1" applyFill="1" applyBorder="1" applyAlignment="1" applyProtection="1">
      <alignment horizontal="center" vertical="center" wrapText="1"/>
      <protection locked="0"/>
    </xf>
    <xf numFmtId="177" fontId="2" fillId="0" borderId="0" xfId="9" applyNumberFormat="1" applyFont="1" applyFill="1" applyBorder="1" applyAlignment="1" applyProtection="1">
      <alignment horizontal="center" vertical="center" wrapText="1"/>
      <protection hidden="1"/>
    </xf>
    <xf numFmtId="177" fontId="2" fillId="0" borderId="2" xfId="9" applyNumberFormat="1" applyFont="1" applyFill="1" applyBorder="1" applyAlignment="1" applyProtection="1">
      <alignment horizontal="center" vertical="center" wrapText="1"/>
      <protection hidden="1"/>
    </xf>
    <xf numFmtId="0" fontId="2" fillId="0" borderId="2" xfId="1" applyBorder="1" applyAlignment="1" applyProtection="1">
      <alignment horizontal="center" vertical="center" wrapText="1"/>
      <protection hidden="1"/>
    </xf>
    <xf numFmtId="0" fontId="2" fillId="0" borderId="2" xfId="1" applyBorder="1" applyAlignment="1" applyProtection="1">
      <alignment horizontal="center" vertical="center" wrapText="1"/>
      <protection locked="0"/>
    </xf>
    <xf numFmtId="169" fontId="2" fillId="0" borderId="2" xfId="1" applyNumberFormat="1" applyBorder="1" applyAlignment="1" applyProtection="1">
      <alignment horizontal="center" vertical="center" wrapText="1"/>
      <protection hidden="1"/>
    </xf>
    <xf numFmtId="14" fontId="27" fillId="0" borderId="2" xfId="1" applyNumberFormat="1" applyFont="1" applyBorder="1" applyAlignment="1" applyProtection="1">
      <alignment horizontal="center" vertical="center" wrapText="1"/>
      <protection locked="0"/>
    </xf>
    <xf numFmtId="14" fontId="2" fillId="0" borderId="2" xfId="1" applyNumberFormat="1" applyBorder="1" applyAlignment="1" applyProtection="1">
      <alignment horizontal="center" vertical="center" wrapText="1"/>
      <protection hidden="1"/>
    </xf>
    <xf numFmtId="1" fontId="27" fillId="0" borderId="2" xfId="1" applyNumberFormat="1" applyFont="1" applyBorder="1" applyAlignment="1" applyProtection="1">
      <alignment horizontal="center" vertical="center" wrapText="1"/>
      <protection locked="0"/>
    </xf>
    <xf numFmtId="0" fontId="27" fillId="0" borderId="2" xfId="1" applyFont="1" applyBorder="1" applyAlignment="1" applyProtection="1">
      <alignment horizontal="center" vertical="center" wrapText="1"/>
      <protection locked="0"/>
    </xf>
    <xf numFmtId="4" fontId="27" fillId="0" borderId="2" xfId="1" applyNumberFormat="1" applyFont="1" applyBorder="1" applyAlignment="1" applyProtection="1">
      <alignment horizontal="center" vertical="center" wrapText="1"/>
      <protection locked="0"/>
    </xf>
    <xf numFmtId="42" fontId="27" fillId="0" borderId="2" xfId="1" applyNumberFormat="1" applyFont="1" applyBorder="1" applyAlignment="1" applyProtection="1">
      <alignment horizontal="center" vertical="center" wrapText="1"/>
      <protection locked="0"/>
    </xf>
    <xf numFmtId="42" fontId="27" fillId="0" borderId="2" xfId="1" applyNumberFormat="1" applyFont="1" applyBorder="1" applyAlignment="1" applyProtection="1">
      <alignment vertical="center" wrapText="1"/>
      <protection locked="0"/>
    </xf>
    <xf numFmtId="166" fontId="27" fillId="0" borderId="2" xfId="1" applyNumberFormat="1" applyFont="1" applyBorder="1" applyAlignment="1" applyProtection="1">
      <alignment horizontal="center" vertical="center" wrapText="1"/>
      <protection locked="0"/>
    </xf>
    <xf numFmtId="168" fontId="27" fillId="0" borderId="2" xfId="1" applyNumberFormat="1" applyFont="1" applyBorder="1" applyAlignment="1" applyProtection="1">
      <alignment vertical="center" wrapText="1"/>
      <protection locked="0"/>
    </xf>
    <xf numFmtId="0" fontId="27" fillId="0" borderId="2" xfId="1" applyFont="1" applyBorder="1" applyAlignment="1" applyProtection="1">
      <alignment vertical="center" wrapText="1"/>
      <protection locked="0"/>
    </xf>
    <xf numFmtId="42" fontId="2" fillId="0" borderId="2" xfId="1" applyNumberFormat="1" applyBorder="1" applyAlignment="1">
      <alignment wrapText="1"/>
    </xf>
    <xf numFmtId="0" fontId="27" fillId="0" borderId="2" xfId="1" applyFont="1" applyBorder="1" applyAlignment="1">
      <alignment horizontal="center" vertical="center" wrapText="1"/>
    </xf>
    <xf numFmtId="164" fontId="27" fillId="0" borderId="2" xfId="1" applyNumberFormat="1" applyFont="1" applyBorder="1" applyAlignment="1" applyProtection="1">
      <alignment horizontal="center" vertical="center" wrapText="1"/>
      <protection locked="0"/>
    </xf>
    <xf numFmtId="0" fontId="23" fillId="0" borderId="2" xfId="1" applyFont="1" applyBorder="1" applyAlignment="1" applyProtection="1">
      <alignment vertical="center" wrapText="1"/>
      <protection locked="0"/>
    </xf>
    <xf numFmtId="0" fontId="27" fillId="0" borderId="0" xfId="1" applyFont="1" applyAlignment="1">
      <alignment horizontal="center" vertical="center" wrapText="1"/>
    </xf>
    <xf numFmtId="0" fontId="27" fillId="0" borderId="0" xfId="1" applyFont="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1" fontId="2" fillId="0" borderId="2" xfId="1" applyNumberFormat="1" applyBorder="1" applyAlignment="1" applyProtection="1">
      <alignment horizontal="center" vertical="center" wrapText="1"/>
      <protection locked="0"/>
    </xf>
    <xf numFmtId="42" fontId="27" fillId="0" borderId="2" xfId="1" applyNumberFormat="1" applyFont="1" applyBorder="1" applyAlignment="1">
      <alignment vertical="center" wrapText="1"/>
    </xf>
    <xf numFmtId="0" fontId="27" fillId="0" borderId="0" xfId="1" applyFont="1" applyAlignment="1" applyProtection="1">
      <alignment wrapText="1"/>
      <protection hidden="1"/>
    </xf>
    <xf numFmtId="2" fontId="2" fillId="0" borderId="2" xfId="1" applyNumberFormat="1" applyBorder="1" applyAlignment="1" applyProtection="1">
      <alignment horizontal="center" vertical="center" wrapText="1"/>
      <protection hidden="1"/>
    </xf>
    <xf numFmtId="42" fontId="2" fillId="0" borderId="2" xfId="1" applyNumberFormat="1" applyBorder="1" applyAlignment="1" applyProtection="1">
      <alignment wrapText="1"/>
      <protection locked="0"/>
    </xf>
    <xf numFmtId="44" fontId="2" fillId="0" borderId="2" xfId="1" applyNumberFormat="1" applyBorder="1" applyAlignment="1" applyProtection="1">
      <alignment horizontal="center" vertical="center" wrapText="1"/>
      <protection hidden="1"/>
    </xf>
    <xf numFmtId="0" fontId="2" fillId="0" borderId="2" xfId="1" applyBorder="1" applyAlignment="1" applyProtection="1">
      <alignment vertical="center" wrapText="1"/>
      <protection locked="0"/>
    </xf>
    <xf numFmtId="0" fontId="2" fillId="0" borderId="2" xfId="1" applyBorder="1" applyAlignment="1" applyProtection="1">
      <alignment wrapText="1"/>
      <protection locked="0"/>
    </xf>
    <xf numFmtId="4" fontId="27" fillId="0" borderId="0" xfId="1" applyNumberFormat="1" applyFont="1" applyAlignment="1" applyProtection="1">
      <alignment horizontal="center" vertical="center" wrapText="1"/>
      <protection locked="0"/>
    </xf>
    <xf numFmtId="0" fontId="2" fillId="0" borderId="2" xfId="1" applyBorder="1" applyAlignment="1" applyProtection="1">
      <alignment horizontal="left" vertical="center" wrapText="1"/>
      <protection hidden="1"/>
    </xf>
    <xf numFmtId="0" fontId="27" fillId="0" borderId="9" xfId="1" applyFont="1" applyBorder="1" applyAlignment="1">
      <alignment horizontal="center" vertical="center" wrapText="1"/>
    </xf>
    <xf numFmtId="0" fontId="27" fillId="0" borderId="9" xfId="1" applyFont="1" applyBorder="1" applyAlignment="1" applyProtection="1">
      <alignment horizontal="center" vertical="center" wrapText="1"/>
      <protection locked="0"/>
    </xf>
    <xf numFmtId="1" fontId="27" fillId="0" borderId="9" xfId="1" applyNumberFormat="1" applyFont="1" applyBorder="1" applyAlignment="1" applyProtection="1">
      <alignment horizontal="center" vertical="center" wrapText="1"/>
      <protection locked="0"/>
    </xf>
    <xf numFmtId="164" fontId="27" fillId="0" borderId="9" xfId="1" applyNumberFormat="1" applyFont="1" applyBorder="1" applyAlignment="1" applyProtection="1">
      <alignment horizontal="center" vertical="center" wrapText="1"/>
      <protection locked="0"/>
    </xf>
    <xf numFmtId="0" fontId="27" fillId="0" borderId="9" xfId="0" applyFont="1" applyBorder="1" applyAlignment="1" applyProtection="1">
      <alignment horizontal="center" vertical="center" wrapText="1"/>
      <protection locked="0"/>
    </xf>
    <xf numFmtId="14" fontId="27" fillId="0" borderId="9" xfId="1" applyNumberFormat="1" applyFont="1" applyBorder="1" applyAlignment="1" applyProtection="1">
      <alignment horizontal="center" vertical="center" wrapText="1"/>
      <protection locked="0"/>
    </xf>
    <xf numFmtId="4" fontId="27" fillId="0" borderId="9" xfId="1" applyNumberFormat="1" applyFont="1" applyBorder="1" applyAlignment="1" applyProtection="1">
      <alignment horizontal="center" vertical="center" wrapText="1"/>
      <protection locked="0"/>
    </xf>
    <xf numFmtId="168" fontId="27" fillId="0" borderId="9" xfId="1" applyNumberFormat="1" applyFont="1" applyBorder="1" applyAlignment="1" applyProtection="1">
      <alignment vertical="center" wrapText="1"/>
      <protection locked="0"/>
    </xf>
    <xf numFmtId="42" fontId="27" fillId="0" borderId="9" xfId="1" applyNumberFormat="1" applyFont="1" applyBorder="1" applyAlignment="1" applyProtection="1">
      <alignment horizontal="center" vertical="center" wrapText="1"/>
      <protection locked="0"/>
    </xf>
    <xf numFmtId="42" fontId="27" fillId="0" borderId="9" xfId="1" applyNumberFormat="1" applyFont="1" applyBorder="1" applyAlignment="1" applyProtection="1">
      <alignment vertical="center" wrapText="1"/>
      <protection locked="0"/>
    </xf>
    <xf numFmtId="166" fontId="27" fillId="0" borderId="9" xfId="1" applyNumberFormat="1" applyFont="1" applyBorder="1" applyAlignment="1" applyProtection="1">
      <alignment horizontal="center" vertical="center" wrapText="1"/>
      <protection locked="0"/>
    </xf>
    <xf numFmtId="0" fontId="2" fillId="0" borderId="9" xfId="1" applyBorder="1" applyAlignment="1" applyProtection="1">
      <alignment horizontal="center" vertical="center" wrapText="1"/>
      <protection hidden="1"/>
    </xf>
    <xf numFmtId="0" fontId="2" fillId="0" borderId="9" xfId="1" applyBorder="1" applyAlignment="1" applyProtection="1">
      <alignment horizontal="center" vertical="center" wrapText="1"/>
      <protection locked="0"/>
    </xf>
    <xf numFmtId="169" fontId="2" fillId="0" borderId="9" xfId="1" applyNumberFormat="1" applyBorder="1" applyAlignment="1" applyProtection="1">
      <alignment horizontal="center" vertical="center" wrapText="1"/>
      <protection hidden="1"/>
    </xf>
    <xf numFmtId="14" fontId="2" fillId="0" borderId="9" xfId="1" applyNumberFormat="1" applyBorder="1" applyAlignment="1" applyProtection="1">
      <alignment horizontal="center" vertical="center" wrapText="1"/>
      <protection hidden="1"/>
    </xf>
    <xf numFmtId="1" fontId="2" fillId="0" borderId="9" xfId="1" applyNumberFormat="1" applyBorder="1" applyAlignment="1" applyProtection="1">
      <alignment wrapText="1"/>
      <protection locked="0"/>
    </xf>
    <xf numFmtId="0" fontId="2" fillId="0" borderId="9" xfId="1" applyBorder="1" applyAlignment="1" applyProtection="1">
      <alignment wrapText="1"/>
      <protection locked="0"/>
    </xf>
    <xf numFmtId="2" fontId="2" fillId="0" borderId="9" xfId="1" applyNumberFormat="1" applyBorder="1" applyAlignment="1" applyProtection="1">
      <alignment horizontal="center" vertical="center" wrapText="1"/>
      <protection hidden="1"/>
    </xf>
    <xf numFmtId="166" fontId="2" fillId="0" borderId="0" xfId="1" applyNumberFormat="1" applyAlignment="1" applyProtection="1">
      <alignment horizontal="center" vertical="center" wrapText="1"/>
      <protection locked="0"/>
    </xf>
    <xf numFmtId="166" fontId="2" fillId="0" borderId="9" xfId="1" applyNumberFormat="1" applyBorder="1" applyAlignment="1" applyProtection="1">
      <alignment horizontal="center" vertical="center" wrapText="1"/>
      <protection locked="0"/>
    </xf>
    <xf numFmtId="1" fontId="2" fillId="0" borderId="2" xfId="1" applyNumberFormat="1" applyBorder="1" applyAlignment="1" applyProtection="1">
      <alignment wrapText="1"/>
      <protection locked="0"/>
    </xf>
    <xf numFmtId="42" fontId="2" fillId="0" borderId="2" xfId="1" applyNumberFormat="1" applyBorder="1" applyAlignment="1" applyProtection="1">
      <alignment horizontal="center" vertical="center" wrapText="1"/>
      <protection locked="0"/>
    </xf>
    <xf numFmtId="0" fontId="27" fillId="0" borderId="19" xfId="1" applyFont="1" applyBorder="1" applyAlignment="1" applyProtection="1">
      <alignment vertical="center" wrapText="1"/>
      <protection locked="0"/>
    </xf>
    <xf numFmtId="42" fontId="27" fillId="0" borderId="2" xfId="1" applyNumberFormat="1" applyFont="1" applyBorder="1" applyAlignment="1">
      <alignment wrapText="1"/>
    </xf>
    <xf numFmtId="0" fontId="2" fillId="0" borderId="2" xfId="0" applyFont="1" applyBorder="1" applyAlignment="1">
      <alignment horizontal="center" vertical="center" wrapText="1"/>
    </xf>
    <xf numFmtId="2" fontId="2" fillId="0" borderId="2" xfId="2" applyNumberFormat="1" applyFont="1" applyBorder="1" applyAlignment="1" applyProtection="1">
      <alignment horizontal="center" vertical="center" wrapText="1"/>
      <protection locked="0"/>
    </xf>
    <xf numFmtId="2" fontId="2" fillId="0" borderId="2" xfId="0" applyNumberFormat="1" applyFont="1" applyBorder="1" applyAlignment="1">
      <alignment horizontal="center" vertical="center" wrapText="1"/>
    </xf>
    <xf numFmtId="2" fontId="2" fillId="0" borderId="2" xfId="1" applyNumberFormat="1" applyBorder="1" applyAlignment="1" applyProtection="1">
      <alignment horizontal="center" vertical="center" wrapText="1"/>
      <protection locked="0"/>
    </xf>
    <xf numFmtId="0" fontId="2" fillId="0" borderId="7" xfId="1" applyBorder="1" applyAlignment="1" applyProtection="1">
      <alignment horizontal="center" vertical="center" wrapText="1"/>
      <protection hidden="1"/>
    </xf>
    <xf numFmtId="0" fontId="27" fillId="0" borderId="7" xfId="1" applyFont="1" applyBorder="1" applyAlignment="1" applyProtection="1">
      <alignment horizontal="center" vertical="center" wrapText="1"/>
      <protection locked="0"/>
    </xf>
    <xf numFmtId="1" fontId="27" fillId="0" borderId="7" xfId="1" applyNumberFormat="1" applyFont="1" applyBorder="1" applyAlignment="1" applyProtection="1">
      <alignment horizontal="center" vertical="center" wrapText="1"/>
      <protection locked="0"/>
    </xf>
    <xf numFmtId="164" fontId="27" fillId="0" borderId="7" xfId="1" applyNumberFormat="1" applyFont="1" applyBorder="1" applyAlignment="1" applyProtection="1">
      <alignment horizontal="center" vertical="center" wrapText="1"/>
      <protection locked="0"/>
    </xf>
    <xf numFmtId="4" fontId="27" fillId="0" borderId="7" xfId="1" applyNumberFormat="1" applyFont="1" applyBorder="1" applyAlignment="1" applyProtection="1">
      <alignment horizontal="center" vertical="center" wrapText="1"/>
      <protection locked="0"/>
    </xf>
    <xf numFmtId="42" fontId="27" fillId="0" borderId="7" xfId="1" applyNumberFormat="1" applyFont="1" applyBorder="1" applyAlignment="1" applyProtection="1">
      <alignment horizontal="center" vertical="center" wrapText="1"/>
      <protection locked="0"/>
    </xf>
    <xf numFmtId="42" fontId="27" fillId="0" borderId="7" xfId="1" applyNumberFormat="1" applyFont="1" applyBorder="1" applyAlignment="1" applyProtection="1">
      <alignment vertical="center" wrapText="1"/>
      <protection locked="0"/>
    </xf>
    <xf numFmtId="166" fontId="27" fillId="0" borderId="7" xfId="1" applyNumberFormat="1" applyFont="1" applyBorder="1" applyAlignment="1" applyProtection="1">
      <alignment horizontal="center" vertical="center" wrapText="1"/>
      <protection locked="0"/>
    </xf>
    <xf numFmtId="0" fontId="27" fillId="0" borderId="7" xfId="1" applyFont="1" applyBorder="1" applyAlignment="1" applyProtection="1">
      <alignment vertical="center" wrapText="1"/>
      <protection locked="0"/>
    </xf>
    <xf numFmtId="0" fontId="27" fillId="0" borderId="0" xfId="1" applyFont="1" applyAlignment="1" applyProtection="1">
      <alignment vertical="center" wrapText="1"/>
      <protection hidden="1"/>
    </xf>
    <xf numFmtId="173" fontId="2" fillId="0" borderId="2" xfId="2" applyNumberFormat="1" applyFont="1" applyBorder="1" applyAlignment="1" applyProtection="1">
      <alignment horizontal="center" vertical="center" wrapText="1"/>
      <protection locked="0"/>
    </xf>
    <xf numFmtId="42" fontId="27" fillId="0" borderId="0" xfId="1" applyNumberFormat="1" applyFont="1" applyAlignment="1">
      <alignment vertical="center" wrapText="1"/>
    </xf>
    <xf numFmtId="0" fontId="27" fillId="0" borderId="0" xfId="1" applyFont="1" applyAlignment="1" applyProtection="1">
      <alignment wrapText="1"/>
      <protection locked="0"/>
    </xf>
    <xf numFmtId="1" fontId="27" fillId="0" borderId="0" xfId="1" applyNumberFormat="1" applyFont="1" applyAlignment="1" applyProtection="1">
      <alignment wrapText="1"/>
      <protection locked="0"/>
    </xf>
    <xf numFmtId="164" fontId="27" fillId="0" borderId="0" xfId="1" applyNumberFormat="1" applyFont="1" applyAlignment="1" applyProtection="1">
      <alignment wrapText="1"/>
      <protection locked="0"/>
    </xf>
    <xf numFmtId="165" fontId="27" fillId="0" borderId="0" xfId="1" applyNumberFormat="1" applyFont="1" applyAlignment="1" applyProtection="1">
      <alignment wrapText="1"/>
      <protection locked="0"/>
    </xf>
    <xf numFmtId="0" fontId="29" fillId="0" borderId="17" xfId="1" applyFont="1" applyBorder="1" applyAlignment="1" applyProtection="1">
      <alignment wrapText="1"/>
      <protection locked="0"/>
    </xf>
    <xf numFmtId="4" fontId="29" fillId="0" borderId="18" xfId="1" applyNumberFormat="1" applyFont="1" applyBorder="1" applyAlignment="1" applyProtection="1">
      <alignment horizontal="center" wrapText="1"/>
      <protection locked="0"/>
    </xf>
    <xf numFmtId="4" fontId="29" fillId="0" borderId="18" xfId="1" applyNumberFormat="1" applyFont="1" applyBorder="1" applyAlignment="1" applyProtection="1">
      <alignment wrapText="1"/>
      <protection locked="0"/>
    </xf>
    <xf numFmtId="0" fontId="29" fillId="0" borderId="18" xfId="1" applyFont="1" applyBorder="1" applyAlignment="1" applyProtection="1">
      <alignment wrapText="1"/>
      <protection locked="0"/>
    </xf>
    <xf numFmtId="42" fontId="27" fillId="0" borderId="0" xfId="1" applyNumberFormat="1" applyFont="1" applyAlignment="1" applyProtection="1">
      <alignment wrapText="1"/>
      <protection locked="0"/>
    </xf>
    <xf numFmtId="166" fontId="27" fillId="0" borderId="0" xfId="1" applyNumberFormat="1" applyFont="1" applyAlignment="1" applyProtection="1">
      <alignment wrapText="1"/>
      <protection locked="0"/>
    </xf>
    <xf numFmtId="42" fontId="27" fillId="0" borderId="0" xfId="1" applyNumberFormat="1" applyFont="1" applyAlignment="1" applyProtection="1">
      <alignment wrapText="1"/>
      <protection hidden="1"/>
    </xf>
    <xf numFmtId="0" fontId="27" fillId="0" borderId="0" xfId="1" applyFont="1" applyAlignment="1">
      <alignment wrapText="1"/>
    </xf>
    <xf numFmtId="4" fontId="27" fillId="0" borderId="0" xfId="1" applyNumberFormat="1" applyFont="1" applyAlignment="1" applyProtection="1">
      <alignment wrapText="1"/>
      <protection locked="0"/>
    </xf>
    <xf numFmtId="0" fontId="2" fillId="0" borderId="0" xfId="1" applyAlignment="1" applyProtection="1">
      <alignment horizontal="center" vertical="center" wrapText="1"/>
      <protection hidden="1"/>
    </xf>
    <xf numFmtId="0" fontId="2" fillId="0" borderId="0" xfId="0" applyFont="1" applyAlignment="1">
      <alignment horizontal="center" vertical="center" wrapText="1"/>
    </xf>
    <xf numFmtId="0" fontId="2" fillId="0" borderId="2" xfId="1" quotePrefix="1" applyBorder="1" applyAlignment="1" applyProtection="1">
      <alignment horizontal="center" vertical="center" wrapText="1"/>
      <protection hidden="1"/>
    </xf>
    <xf numFmtId="16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4" xfId="1" applyBorder="1" applyAlignment="1" applyProtection="1">
      <alignment horizontal="center" vertical="center" wrapText="1"/>
      <protection hidden="1"/>
    </xf>
    <xf numFmtId="14" fontId="2" fillId="0" borderId="2" xfId="0" applyNumberFormat="1" applyFont="1" applyBorder="1" applyAlignment="1" applyProtection="1">
      <alignment horizontal="center" vertical="center" wrapText="1"/>
      <protection locked="0"/>
    </xf>
    <xf numFmtId="169" fontId="2" fillId="0" borderId="2" xfId="1" quotePrefix="1" applyNumberFormat="1" applyBorder="1" applyAlignment="1" applyProtection="1">
      <alignment horizontal="center" vertical="center" wrapText="1"/>
      <protection hidden="1"/>
    </xf>
    <xf numFmtId="0" fontId="2" fillId="0" borderId="21" xfId="1" applyBorder="1" applyAlignment="1" applyProtection="1">
      <alignment horizontal="center" vertical="center" wrapText="1"/>
      <protection hidden="1"/>
    </xf>
    <xf numFmtId="0" fontId="27" fillId="0" borderId="2" xfId="1" applyFont="1" applyBorder="1" applyAlignment="1" applyProtection="1">
      <alignment horizontal="center" vertical="center" wrapText="1"/>
      <protection hidden="1"/>
    </xf>
    <xf numFmtId="0" fontId="27" fillId="0" borderId="21" xfId="1" applyFont="1" applyBorder="1" applyAlignment="1" applyProtection="1">
      <alignment horizontal="center" vertical="center" wrapText="1"/>
      <protection hidden="1"/>
    </xf>
    <xf numFmtId="169" fontId="27" fillId="0" borderId="2" xfId="1" applyNumberFormat="1" applyFont="1" applyBorder="1" applyAlignment="1" applyProtection="1">
      <alignment horizontal="center" vertical="center" wrapText="1"/>
      <protection hidden="1"/>
    </xf>
    <xf numFmtId="14" fontId="27" fillId="0" borderId="2" xfId="1" applyNumberFormat="1" applyFont="1" applyBorder="1" applyAlignment="1" applyProtection="1">
      <alignment horizontal="center" vertical="center" wrapText="1"/>
      <protection hidden="1"/>
    </xf>
    <xf numFmtId="2" fontId="27" fillId="0" borderId="2" xfId="1" applyNumberFormat="1" applyFont="1" applyBorder="1" applyAlignment="1" applyProtection="1">
      <alignment horizontal="center" vertical="center" wrapText="1"/>
      <protection hidden="1"/>
    </xf>
    <xf numFmtId="44" fontId="27" fillId="0" borderId="2" xfId="1" applyNumberFormat="1" applyFont="1" applyBorder="1" applyAlignment="1" applyProtection="1">
      <alignment horizontal="center" vertical="center" wrapText="1"/>
      <protection hidden="1"/>
    </xf>
    <xf numFmtId="0" fontId="27" fillId="0" borderId="4" xfId="1" applyFont="1" applyBorder="1" applyAlignment="1" applyProtection="1">
      <alignment horizontal="center" vertical="center" wrapText="1"/>
      <protection hidden="1"/>
    </xf>
    <xf numFmtId="14" fontId="27" fillId="0" borderId="2" xfId="0" applyNumberFormat="1" applyFont="1" applyBorder="1" applyAlignment="1" applyProtection="1">
      <alignment horizontal="center" vertical="center" wrapText="1"/>
      <protection locked="0"/>
    </xf>
    <xf numFmtId="14" fontId="2" fillId="0" borderId="2" xfId="1" quotePrefix="1" applyNumberFormat="1" applyBorder="1" applyAlignment="1" applyProtection="1">
      <alignment horizontal="center" vertical="center" wrapText="1"/>
      <protection hidden="1"/>
    </xf>
    <xf numFmtId="0" fontId="2" fillId="0" borderId="21" xfId="1" applyBorder="1" applyAlignment="1">
      <alignment horizontal="center" vertical="center" wrapText="1"/>
    </xf>
    <xf numFmtId="169" fontId="2" fillId="0" borderId="2" xfId="0" applyNumberFormat="1" applyFont="1" applyBorder="1" applyAlignment="1">
      <alignment horizontal="center" vertical="center" wrapText="1"/>
    </xf>
    <xf numFmtId="44" fontId="2" fillId="0" borderId="2" xfId="0" applyNumberFormat="1" applyFont="1" applyBorder="1" applyAlignment="1">
      <alignment horizontal="center" vertical="center" wrapText="1"/>
    </xf>
    <xf numFmtId="0" fontId="2" fillId="0" borderId="21" xfId="1" quotePrefix="1" applyBorder="1" applyAlignment="1" applyProtection="1">
      <alignment horizontal="center" vertical="center" wrapText="1"/>
      <protection hidden="1"/>
    </xf>
    <xf numFmtId="172" fontId="2" fillId="0" borderId="2" xfId="0" applyNumberFormat="1" applyFont="1" applyBorder="1" applyAlignment="1">
      <alignment horizontal="center" vertical="center" wrapText="1"/>
    </xf>
    <xf numFmtId="169" fontId="2" fillId="0" borderId="2" xfId="1" applyNumberFormat="1" applyBorder="1" applyAlignment="1" applyProtection="1">
      <alignment horizontal="center" vertical="center" wrapText="1"/>
      <protection locked="0"/>
    </xf>
    <xf numFmtId="14" fontId="2" fillId="0" borderId="2" xfId="1" applyNumberFormat="1" applyBorder="1" applyAlignment="1" applyProtection="1">
      <alignment horizontal="center" vertical="center" wrapText="1"/>
      <protection locked="0"/>
    </xf>
    <xf numFmtId="174" fontId="2" fillId="0" borderId="2" xfId="0" applyNumberFormat="1"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7" fillId="0" borderId="19" xfId="1" applyFont="1" applyBorder="1" applyAlignment="1" applyProtection="1">
      <alignment horizontal="center" vertical="center" wrapText="1"/>
      <protection hidden="1"/>
    </xf>
    <xf numFmtId="42" fontId="27" fillId="0" borderId="0" xfId="1" applyNumberFormat="1" applyFont="1" applyAlignment="1">
      <alignment wrapText="1"/>
    </xf>
    <xf numFmtId="49" fontId="2" fillId="0" borderId="2" xfId="0" applyNumberFormat="1" applyFont="1" applyBorder="1" applyAlignment="1">
      <alignment horizontal="center" vertical="center" wrapText="1"/>
    </xf>
    <xf numFmtId="175" fontId="2" fillId="0" borderId="2" xfId="0" applyNumberFormat="1" applyFont="1" applyBorder="1" applyAlignment="1">
      <alignment horizontal="center" vertical="center" wrapText="1"/>
    </xf>
    <xf numFmtId="164" fontId="2" fillId="0" borderId="2" xfId="1" applyNumberFormat="1" applyBorder="1" applyAlignment="1" applyProtection="1">
      <alignment horizontal="center" vertical="center" wrapText="1"/>
      <protection hidden="1"/>
    </xf>
    <xf numFmtId="0" fontId="2" fillId="0" borderId="2" xfId="0" quotePrefix="1" applyFont="1" applyBorder="1" applyAlignment="1">
      <alignment horizontal="center" vertical="center" wrapText="1"/>
    </xf>
    <xf numFmtId="168" fontId="2" fillId="0" borderId="2" xfId="0" applyNumberFormat="1" applyFont="1" applyBorder="1" applyAlignment="1">
      <alignment horizontal="center" vertical="center" wrapText="1"/>
    </xf>
    <xf numFmtId="0" fontId="2" fillId="0" borderId="22" xfId="1" applyBorder="1" applyAlignment="1" applyProtection="1">
      <alignment horizontal="center" vertical="center" wrapText="1"/>
      <protection hidden="1"/>
    </xf>
    <xf numFmtId="0" fontId="2" fillId="0" borderId="23" xfId="1" applyBorder="1" applyAlignment="1" applyProtection="1">
      <alignment horizontal="center" vertical="center" wrapText="1"/>
      <protection locked="0"/>
    </xf>
    <xf numFmtId="0" fontId="2" fillId="0" borderId="23" xfId="1" applyBorder="1" applyAlignment="1" applyProtection="1">
      <alignment horizontal="center" vertical="center" wrapText="1"/>
      <protection hidden="1"/>
    </xf>
    <xf numFmtId="169" fontId="2" fillId="0" borderId="23" xfId="1" applyNumberFormat="1" applyBorder="1" applyAlignment="1" applyProtection="1">
      <alignment horizontal="center" vertical="center" wrapText="1"/>
      <protection hidden="1"/>
    </xf>
    <xf numFmtId="14" fontId="2" fillId="0" borderId="23" xfId="1" applyNumberFormat="1" applyBorder="1" applyAlignment="1" applyProtection="1">
      <alignment horizontal="center" vertical="center" wrapText="1"/>
      <protection hidden="1"/>
    </xf>
    <xf numFmtId="42" fontId="2" fillId="0" borderId="23" xfId="1" applyNumberFormat="1" applyBorder="1" applyAlignment="1" applyProtection="1">
      <alignment horizontal="center" vertical="center" wrapText="1"/>
      <protection locked="0"/>
    </xf>
    <xf numFmtId="44" fontId="2" fillId="0" borderId="23" xfId="1" applyNumberFormat="1" applyBorder="1" applyAlignment="1" applyProtection="1">
      <alignment horizontal="center" vertical="center" wrapText="1"/>
      <protection hidden="1"/>
    </xf>
    <xf numFmtId="0" fontId="27" fillId="0" borderId="1" xfId="1" applyFont="1" applyBorder="1" applyAlignment="1" applyProtection="1">
      <alignment wrapText="1"/>
      <protection locked="0"/>
    </xf>
    <xf numFmtId="42" fontId="27" fillId="0" borderId="1" xfId="1" applyNumberFormat="1" applyFont="1" applyBorder="1" applyAlignment="1">
      <alignment wrapText="1"/>
    </xf>
    <xf numFmtId="0" fontId="27" fillId="0" borderId="2" xfId="0" applyFont="1" applyBorder="1" applyAlignment="1" applyProtection="1">
      <alignment horizontal="center" vertical="center" wrapText="1"/>
      <protection hidden="1"/>
    </xf>
    <xf numFmtId="0" fontId="27" fillId="0" borderId="2" xfId="0" applyFont="1" applyBorder="1" applyAlignment="1">
      <alignment horizontal="center" vertical="center"/>
    </xf>
    <xf numFmtId="0" fontId="27" fillId="0" borderId="9" xfId="0" applyFont="1" applyBorder="1" applyAlignment="1">
      <alignment horizontal="center" vertical="center"/>
    </xf>
    <xf numFmtId="170" fontId="27" fillId="0" borderId="2" xfId="0" applyNumberFormat="1" applyFont="1" applyBorder="1" applyAlignment="1" applyProtection="1">
      <alignment horizontal="left" vertical="center" wrapText="1"/>
      <protection locked="0"/>
    </xf>
    <xf numFmtId="0" fontId="27" fillId="0" borderId="2" xfId="0" applyFont="1" applyBorder="1" applyAlignment="1">
      <alignment vertical="center"/>
    </xf>
    <xf numFmtId="0" fontId="27" fillId="0" borderId="9" xfId="0" applyFont="1" applyBorder="1" applyAlignment="1">
      <alignment vertical="center"/>
    </xf>
    <xf numFmtId="0" fontId="30" fillId="0" borderId="13" xfId="0" applyFont="1" applyBorder="1"/>
    <xf numFmtId="44" fontId="27" fillId="0" borderId="2" xfId="9" applyNumberFormat="1" applyFont="1" applyFill="1" applyBorder="1" applyAlignment="1" applyProtection="1">
      <alignment vertical="center" wrapText="1"/>
      <protection hidden="1"/>
    </xf>
    <xf numFmtId="44" fontId="27" fillId="0" borderId="2" xfId="1" applyNumberFormat="1" applyFont="1" applyBorder="1" applyAlignment="1" applyProtection="1">
      <alignment vertical="center" wrapText="1"/>
      <protection locked="0"/>
    </xf>
    <xf numFmtId="44" fontId="2" fillId="0" borderId="2" xfId="1" applyNumberFormat="1" applyBorder="1" applyAlignment="1" applyProtection="1">
      <alignment vertical="center" wrapText="1"/>
      <protection locked="0"/>
    </xf>
    <xf numFmtId="44" fontId="2" fillId="0" borderId="2" xfId="9" applyNumberFormat="1" applyFont="1" applyFill="1" applyBorder="1" applyAlignment="1" applyProtection="1">
      <alignment vertical="center" wrapText="1"/>
      <protection hidden="1"/>
    </xf>
    <xf numFmtId="44" fontId="27" fillId="0" borderId="0" xfId="1" applyNumberFormat="1" applyFont="1" applyAlignment="1" applyProtection="1">
      <alignment vertical="center" wrapText="1"/>
      <protection locked="0"/>
    </xf>
    <xf numFmtId="44" fontId="2" fillId="0" borderId="2" xfId="10" applyFont="1" applyFill="1" applyBorder="1" applyAlignment="1" applyProtection="1">
      <alignment horizontal="center" vertical="center" wrapText="1"/>
      <protection hidden="1"/>
    </xf>
    <xf numFmtId="44" fontId="27" fillId="0" borderId="9" xfId="1" applyNumberFormat="1" applyFont="1" applyBorder="1" applyAlignment="1" applyProtection="1">
      <alignment vertical="center" wrapText="1"/>
      <protection locked="0"/>
    </xf>
    <xf numFmtId="44" fontId="27" fillId="0" borderId="7" xfId="1" applyNumberFormat="1" applyFont="1" applyBorder="1" applyAlignment="1" applyProtection="1">
      <alignment vertical="center" wrapText="1"/>
      <protection locked="0"/>
    </xf>
    <xf numFmtId="44" fontId="2" fillId="0" borderId="4" xfId="10" applyFont="1" applyFill="1" applyBorder="1" applyAlignment="1" applyProtection="1">
      <alignment horizontal="center" vertical="center" wrapText="1"/>
      <protection hidden="1"/>
    </xf>
    <xf numFmtId="44" fontId="29" fillId="0" borderId="18" xfId="1" applyNumberFormat="1" applyFont="1" applyBorder="1" applyAlignment="1" applyProtection="1">
      <alignment wrapText="1"/>
      <protection locked="0"/>
    </xf>
    <xf numFmtId="44" fontId="29" fillId="0" borderId="20" xfId="1" applyNumberFormat="1" applyFont="1" applyBorder="1" applyAlignment="1" applyProtection="1">
      <alignment wrapText="1"/>
      <protection locked="0"/>
    </xf>
    <xf numFmtId="44" fontId="29" fillId="0" borderId="27" xfId="1" applyNumberFormat="1" applyFont="1" applyBorder="1" applyAlignment="1" applyProtection="1">
      <alignment wrapText="1"/>
      <protection locked="0"/>
    </xf>
    <xf numFmtId="44" fontId="2" fillId="0" borderId="2" xfId="1" applyNumberFormat="1" applyBorder="1" applyAlignment="1" applyProtection="1">
      <alignment vertical="center" wrapText="1"/>
      <protection hidden="1"/>
    </xf>
    <xf numFmtId="44" fontId="27" fillId="0" borderId="2" xfId="1" applyNumberFormat="1" applyFont="1" applyBorder="1" applyAlignment="1" applyProtection="1">
      <alignment vertical="center" wrapText="1"/>
      <protection hidden="1"/>
    </xf>
    <xf numFmtId="44" fontId="27" fillId="0" borderId="9" xfId="1" applyNumberFormat="1" applyFont="1" applyBorder="1" applyAlignment="1" applyProtection="1">
      <alignment vertical="center" wrapText="1"/>
      <protection hidden="1"/>
    </xf>
    <xf numFmtId="44" fontId="2" fillId="0" borderId="9" xfId="1" applyNumberFormat="1" applyBorder="1" applyAlignment="1" applyProtection="1">
      <alignment vertical="center" wrapText="1"/>
      <protection locked="0"/>
    </xf>
    <xf numFmtId="44" fontId="27" fillId="0" borderId="7" xfId="1" applyNumberFormat="1" applyFont="1" applyBorder="1" applyAlignment="1" applyProtection="1">
      <alignment vertical="center" wrapText="1"/>
      <protection hidden="1"/>
    </xf>
    <xf numFmtId="166" fontId="13" fillId="0" borderId="0" xfId="1" applyNumberFormat="1" applyFont="1" applyAlignment="1" applyProtection="1">
      <alignment wrapText="1"/>
      <protection locked="0"/>
    </xf>
    <xf numFmtId="0" fontId="13" fillId="0" borderId="2" xfId="1" applyFont="1" applyBorder="1" applyAlignment="1" applyProtection="1">
      <alignment wrapText="1"/>
      <protection locked="0"/>
    </xf>
    <xf numFmtId="4" fontId="13" fillId="0" borderId="2" xfId="1" applyNumberFormat="1" applyFont="1" applyBorder="1" applyAlignment="1" applyProtection="1">
      <alignment wrapText="1"/>
      <protection locked="0"/>
    </xf>
    <xf numFmtId="42" fontId="13" fillId="0" borderId="2" xfId="1" applyNumberFormat="1" applyFont="1" applyBorder="1" applyAlignment="1" applyProtection="1">
      <alignment wrapText="1"/>
      <protection locked="0"/>
    </xf>
    <xf numFmtId="176" fontId="2" fillId="0" borderId="10" xfId="10" applyNumberFormat="1" applyFont="1" applyFill="1" applyBorder="1" applyAlignment="1" applyProtection="1">
      <alignment horizontal="center" vertical="center" wrapText="1"/>
      <protection hidden="1"/>
    </xf>
    <xf numFmtId="42" fontId="13" fillId="0" borderId="28" xfId="1" applyNumberFormat="1" applyFont="1" applyBorder="1" applyAlignment="1" applyProtection="1">
      <alignment wrapText="1"/>
      <protection locked="0"/>
    </xf>
    <xf numFmtId="44" fontId="27" fillId="0" borderId="2" xfId="0" applyNumberFormat="1" applyFont="1" applyBorder="1" applyAlignment="1" applyProtection="1">
      <alignment horizontal="center" vertical="center" wrapText="1"/>
      <protection hidden="1"/>
    </xf>
    <xf numFmtId="44" fontId="27" fillId="0" borderId="2" xfId="0" applyNumberFormat="1" applyFont="1" applyBorder="1" applyAlignment="1">
      <alignment vertical="center"/>
    </xf>
    <xf numFmtId="44" fontId="2" fillId="0" borderId="0" xfId="1" applyNumberFormat="1" applyAlignment="1" applyProtection="1">
      <alignment vertical="center" wrapText="1"/>
      <protection locked="0"/>
    </xf>
    <xf numFmtId="44" fontId="27" fillId="0" borderId="2" xfId="0" applyNumberFormat="1" applyFont="1" applyBorder="1" applyAlignment="1">
      <alignment horizontal="right" vertical="center"/>
    </xf>
    <xf numFmtId="44" fontId="2" fillId="0" borderId="2" xfId="0" applyNumberFormat="1" applyFont="1" applyBorder="1" applyAlignment="1">
      <alignment vertical="center"/>
    </xf>
    <xf numFmtId="44" fontId="27" fillId="0" borderId="9" xfId="0" applyNumberFormat="1" applyFont="1" applyBorder="1" applyAlignment="1">
      <alignment vertical="center"/>
    </xf>
    <xf numFmtId="44" fontId="25" fillId="0" borderId="14" xfId="0" applyNumberFormat="1" applyFont="1" applyBorder="1"/>
    <xf numFmtId="44" fontId="25" fillId="0" borderId="24" xfId="0" applyNumberFormat="1" applyFont="1" applyBorder="1"/>
    <xf numFmtId="44" fontId="25" fillId="0" borderId="25" xfId="0" applyNumberFormat="1" applyFont="1" applyBorder="1"/>
    <xf numFmtId="44" fontId="30" fillId="0" borderId="26" xfId="0" applyNumberFormat="1" applyFont="1" applyBorder="1"/>
    <xf numFmtId="44" fontId="27" fillId="0" borderId="2" xfId="9" applyNumberFormat="1" applyFont="1" applyFill="1" applyBorder="1" applyAlignment="1" applyProtection="1">
      <alignment horizontal="right" vertical="center" wrapText="1"/>
      <protection locked="0"/>
    </xf>
    <xf numFmtId="44" fontId="27" fillId="0" borderId="2" xfId="10" applyFont="1" applyFill="1" applyBorder="1" applyAlignment="1" applyProtection="1">
      <alignment horizontal="right" vertical="center" wrapText="1"/>
      <protection locked="0"/>
    </xf>
    <xf numFmtId="44" fontId="27" fillId="0" borderId="2" xfId="10" applyFont="1" applyFill="1" applyBorder="1" applyAlignment="1" applyProtection="1">
      <alignment horizontal="right" vertical="center"/>
      <protection locked="0"/>
    </xf>
    <xf numFmtId="0" fontId="2" fillId="2" borderId="2" xfId="0" applyFont="1" applyFill="1" applyBorder="1" applyAlignment="1">
      <alignment horizontal="center" vertical="center" wrapText="1"/>
    </xf>
    <xf numFmtId="4" fontId="8" fillId="6" borderId="2" xfId="0" applyNumberFormat="1" applyFont="1" applyFill="1" applyBorder="1" applyAlignment="1" applyProtection="1">
      <alignment horizontal="center" vertical="center" wrapText="1"/>
      <protection hidden="1"/>
    </xf>
    <xf numFmtId="4" fontId="27" fillId="0" borderId="2" xfId="0" applyNumberFormat="1" applyFont="1" applyBorder="1" applyAlignment="1" applyProtection="1">
      <alignment horizontal="center" vertical="center" wrapText="1"/>
      <protection hidden="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xf>
    <xf numFmtId="4" fontId="27" fillId="0" borderId="9" xfId="0" applyNumberFormat="1" applyFont="1" applyBorder="1" applyAlignment="1">
      <alignment horizontal="center" vertical="center"/>
    </xf>
    <xf numFmtId="44" fontId="27" fillId="0" borderId="2" xfId="0" applyNumberFormat="1" applyFont="1" applyBorder="1" applyAlignment="1" applyProtection="1">
      <alignment horizontal="right" vertical="center" wrapText="1"/>
      <protection hidden="1"/>
    </xf>
    <xf numFmtId="178" fontId="27" fillId="0" borderId="2" xfId="1" applyNumberFormat="1" applyFont="1" applyBorder="1" applyAlignment="1" applyProtection="1">
      <alignment horizontal="center" vertical="center" wrapText="1"/>
      <protection locked="0"/>
    </xf>
    <xf numFmtId="0" fontId="8" fillId="9" borderId="9" xfId="0" applyFont="1" applyFill="1" applyBorder="1" applyAlignment="1" applyProtection="1">
      <alignment horizontal="center" vertical="center"/>
      <protection hidden="1"/>
    </xf>
    <xf numFmtId="0" fontId="8" fillId="5" borderId="9" xfId="0" applyFont="1" applyFill="1" applyBorder="1" applyAlignment="1" applyProtection="1">
      <alignment horizontal="center" vertical="center"/>
      <protection hidden="1"/>
    </xf>
    <xf numFmtId="0" fontId="8" fillId="10" borderId="10" xfId="0" applyFont="1" applyFill="1" applyBorder="1" applyAlignment="1" applyProtection="1">
      <alignment horizontal="center" vertical="center"/>
      <protection hidden="1"/>
    </xf>
    <xf numFmtId="0" fontId="8" fillId="10" borderId="8" xfId="0" applyFont="1" applyFill="1" applyBorder="1" applyAlignment="1" applyProtection="1">
      <alignment horizontal="center" vertical="center"/>
      <protection hidden="1"/>
    </xf>
    <xf numFmtId="0" fontId="8" fillId="4" borderId="9" xfId="0" applyFont="1" applyFill="1" applyBorder="1" applyAlignment="1" applyProtection="1">
      <alignment horizontal="center" vertical="center"/>
      <protection hidden="1"/>
    </xf>
    <xf numFmtId="0" fontId="8" fillId="7" borderId="10" xfId="0" applyFont="1" applyFill="1" applyBorder="1" applyAlignment="1" applyProtection="1">
      <alignment horizontal="center" vertical="center"/>
      <protection hidden="1"/>
    </xf>
    <xf numFmtId="0" fontId="8" fillId="7" borderId="8" xfId="0" applyFont="1" applyFill="1" applyBorder="1" applyAlignment="1" applyProtection="1">
      <alignment horizontal="center" vertical="center"/>
      <protection hidden="1"/>
    </xf>
    <xf numFmtId="0" fontId="8" fillId="7" borderId="11" xfId="0" applyFont="1" applyFill="1" applyBorder="1" applyAlignment="1" applyProtection="1">
      <alignment horizontal="center" vertical="center"/>
      <protection hidden="1"/>
    </xf>
    <xf numFmtId="0" fontId="8" fillId="8" borderId="9" xfId="0" applyFont="1" applyFill="1" applyBorder="1" applyAlignment="1" applyProtection="1">
      <alignment horizontal="center" vertical="center"/>
      <protection hidden="1"/>
    </xf>
    <xf numFmtId="0" fontId="7" fillId="12" borderId="4" xfId="0" applyFont="1" applyFill="1" applyBorder="1" applyAlignment="1" applyProtection="1">
      <alignment horizontal="center" vertical="center" wrapText="1"/>
      <protection hidden="1"/>
    </xf>
    <xf numFmtId="0" fontId="7" fillId="12" borderId="6" xfId="0" applyFont="1" applyFill="1" applyBorder="1" applyAlignment="1" applyProtection="1">
      <alignment horizontal="center" vertical="center" wrapText="1"/>
      <protection hidden="1"/>
    </xf>
    <xf numFmtId="0" fontId="7" fillId="12" borderId="3" xfId="0" applyFont="1" applyFill="1" applyBorder="1" applyAlignment="1" applyProtection="1">
      <alignment horizontal="center" vertical="center" wrapText="1"/>
      <protection hidden="1"/>
    </xf>
    <xf numFmtId="0" fontId="7" fillId="6" borderId="4" xfId="0" applyFont="1" applyFill="1" applyBorder="1" applyAlignment="1" applyProtection="1">
      <alignment horizontal="center" vertical="center" wrapText="1"/>
      <protection hidden="1"/>
    </xf>
    <xf numFmtId="0" fontId="7" fillId="6" borderId="6" xfId="0" applyFont="1" applyFill="1" applyBorder="1" applyAlignment="1" applyProtection="1">
      <alignment horizontal="center" vertical="center" wrapText="1"/>
      <protection hidden="1"/>
    </xf>
    <xf numFmtId="0" fontId="7" fillId="6" borderId="3" xfId="0" applyFont="1" applyFill="1" applyBorder="1" applyAlignment="1" applyProtection="1">
      <alignment horizontal="center" vertical="center" wrapText="1"/>
      <protection hidden="1"/>
    </xf>
    <xf numFmtId="0" fontId="8" fillId="9" borderId="2" xfId="0" applyFont="1" applyFill="1" applyBorder="1" applyAlignment="1" applyProtection="1">
      <alignment horizontal="center" vertical="center"/>
      <protection hidden="1"/>
    </xf>
    <xf numFmtId="0" fontId="8" fillId="8" borderId="2" xfId="0" applyFont="1" applyFill="1" applyBorder="1" applyAlignment="1" applyProtection="1">
      <alignment horizontal="center" vertical="center"/>
      <protection hidden="1"/>
    </xf>
    <xf numFmtId="0" fontId="8" fillId="4" borderId="2" xfId="0" applyFont="1" applyFill="1" applyBorder="1" applyAlignment="1" applyProtection="1">
      <alignment horizontal="center" vertical="center"/>
      <protection hidden="1"/>
    </xf>
    <xf numFmtId="0" fontId="8" fillId="10" borderId="4" xfId="0" applyFont="1" applyFill="1" applyBorder="1" applyAlignment="1" applyProtection="1">
      <alignment horizontal="center" vertical="center"/>
      <protection hidden="1"/>
    </xf>
    <xf numFmtId="0" fontId="8" fillId="10" borderId="6" xfId="0" applyFont="1" applyFill="1" applyBorder="1" applyAlignment="1" applyProtection="1">
      <alignment horizontal="center" vertical="center"/>
      <protection hidden="1"/>
    </xf>
    <xf numFmtId="0" fontId="8" fillId="7" borderId="4" xfId="0" applyFont="1" applyFill="1" applyBorder="1" applyAlignment="1" applyProtection="1">
      <alignment horizontal="center" vertical="center"/>
      <protection hidden="1"/>
    </xf>
    <xf numFmtId="0" fontId="8" fillId="7" borderId="6" xfId="0" applyFont="1" applyFill="1" applyBorder="1" applyAlignment="1" applyProtection="1">
      <alignment horizontal="center" vertical="center"/>
      <protection hidden="1"/>
    </xf>
    <xf numFmtId="0" fontId="8" fillId="7" borderId="3" xfId="0" applyFont="1" applyFill="1" applyBorder="1" applyAlignment="1" applyProtection="1">
      <alignment horizontal="center" vertical="center"/>
      <protection hidden="1"/>
    </xf>
    <xf numFmtId="0" fontId="8" fillId="5" borderId="4" xfId="0" applyFont="1" applyFill="1" applyBorder="1" applyAlignment="1" applyProtection="1">
      <alignment horizontal="center" vertical="center"/>
      <protection hidden="1"/>
    </xf>
    <xf numFmtId="0" fontId="8" fillId="5" borderId="6" xfId="0" applyFont="1" applyFill="1" applyBorder="1" applyAlignment="1" applyProtection="1">
      <alignment horizontal="center" vertical="center"/>
      <protection hidden="1"/>
    </xf>
    <xf numFmtId="0" fontId="8" fillId="5" borderId="3" xfId="0" applyFont="1" applyFill="1" applyBorder="1" applyAlignment="1" applyProtection="1">
      <alignment horizontal="center" vertical="center"/>
      <protection hidden="1"/>
    </xf>
  </cellXfs>
  <cellStyles count="11">
    <cellStyle name="Comma" xfId="9" builtinId="3"/>
    <cellStyle name="Currency" xfId="10" builtinId="4"/>
    <cellStyle name="Currency 2 2" xfId="3" xr:uid="{00000000-0005-0000-0000-000000000000}"/>
    <cellStyle name="Normal" xfId="0" builtinId="0"/>
    <cellStyle name="Normal 2 10 2 2" xfId="2" xr:uid="{00000000-0005-0000-0000-000002000000}"/>
    <cellStyle name="Normal 2 2 3 2" xfId="7" xr:uid="{00000000-0005-0000-0000-000003000000}"/>
    <cellStyle name="Normal 3" xfId="8" xr:uid="{00000000-0005-0000-0000-000004000000}"/>
    <cellStyle name="Normal 5" xfId="5" xr:uid="{00000000-0005-0000-0000-000005000000}"/>
    <cellStyle name="Normal_AWS projects SFWMD Report_Deleted projects removed" xfId="6" xr:uid="{00000000-0005-0000-0000-000006000000}"/>
    <cellStyle name="Normal_AWS projects SFWMD Report_Mar28" xfId="1" xr:uid="{00000000-0005-0000-0000-000007000000}"/>
    <cellStyle name="Percent 2" xfId="4" xr:uid="{00000000-0005-0000-0000-000008000000}"/>
  </cellStyles>
  <dxfs count="96">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fill>
        <patternFill patternType="none">
          <fgColor indexed="64"/>
          <bgColor auto="1"/>
        </patternFill>
      </fill>
      <alignment horizontal="general" vertical="bottom"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Book Antiqua"/>
        <family val="1"/>
        <scheme val="none"/>
      </font>
      <fill>
        <patternFill patternType="none">
          <fgColor theme="4"/>
          <bgColor auto="1"/>
        </patternFill>
      </fill>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fill>
        <patternFill patternType="none">
          <fgColor indexed="64"/>
          <bgColor auto="1"/>
        </patternFill>
      </fill>
      <alignment horizontal="general" vertical="bottom"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Book Antiqua"/>
        <family val="1"/>
        <scheme val="none"/>
      </font>
      <fill>
        <patternFill patternType="none">
          <fgColor theme="4"/>
          <bgColor auto="1"/>
        </patternFill>
      </fill>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fill>
        <patternFill patternType="none">
          <fgColor indexed="64"/>
          <bgColor auto="1"/>
        </patternFill>
      </fill>
      <alignment horizontal="general" vertical="bottom"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Book Antiqua"/>
        <family val="1"/>
        <scheme val="none"/>
      </font>
      <fill>
        <patternFill patternType="none">
          <fgColor indexed="64"/>
          <bgColor auto="1"/>
        </patternFill>
      </fill>
    </dxf>
    <dxf>
      <alignment vertical="center"/>
    </dxf>
    <dxf>
      <alignment horizontal="center"/>
    </dxf>
    <dxf>
      <alignment vertical="center"/>
    </dxf>
    <dxf>
      <alignment wrapText="1"/>
    </dxf>
    <dxf>
      <alignment vertical="center"/>
    </dxf>
    <dxf>
      <alignment horizontal="center"/>
    </dxf>
    <dxf>
      <alignment vertical="center"/>
    </dxf>
    <dxf>
      <alignment wrapText="1"/>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indexed="65"/>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indexed="65"/>
        </patternFill>
      </fill>
      <alignment horizontal="general" vertical="bottom" textRotation="0" wrapText="1" indent="0" justifyLastLine="0" shrinkToFit="0" readingOrder="0"/>
      <protection locked="1" hidden="1"/>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66" formatCode="yyyy\-yy"/>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66" formatCode="yyyy\-yy"/>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32" formatCode="_(&quot;$&quot;* #,##0_);_(&quot;$&quot;* \(#,##0\);_(&quot;$&quot;* &quot;-&quot;_);_(@_)"/>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4" formatCode="#,##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4" formatCode="#,##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4" formatCode="#,##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4" formatCode="#,##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4" formatCode="#,##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4" formatCode="#,##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 formatCode="0"/>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solid">
          <fgColor indexed="64"/>
          <bgColor rgb="FFFFFF00"/>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65" formatCode="mm/dd/yy;@"/>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65" formatCode="mm/dd/yy;@"/>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solid">
          <fgColor indexed="64"/>
          <bgColor rgb="FFFFFF00"/>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64" formatCode="0.000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64" formatCode="0.000000"/>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numFmt numFmtId="1" formatCode="0"/>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fill>
        <patternFill patternType="none">
          <fgColor indexed="64"/>
          <bgColor indexed="65"/>
        </patternFill>
      </fill>
      <alignment horizontal="general" vertical="bottom"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rgb="FFFF0000"/>
        <name val="Times New Roman"/>
        <family val="1"/>
        <scheme val="none"/>
      </font>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ill>
        <patternFill>
          <bgColor theme="0" tint="-4.9989318521683403E-2"/>
        </patternFill>
      </fill>
      <border diagonalUp="0" diagonalDown="0">
        <left/>
        <right/>
        <top/>
        <bottom/>
        <vertical/>
        <horizontal/>
      </border>
    </dxf>
    <dxf>
      <fill>
        <patternFill>
          <bgColor theme="0" tint="-4.9989318521683403E-2"/>
        </patternFill>
      </fill>
      <border diagonalUp="0" diagonalDown="0">
        <left/>
        <right/>
        <top/>
        <bottom/>
        <vertical/>
        <horizontal/>
      </border>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i val="0"/>
        <color theme="0"/>
      </font>
      <fill>
        <patternFill>
          <bgColor theme="3" tint="-0.24994659260841701"/>
        </patternFill>
      </fill>
    </dxf>
    <dxf>
      <font>
        <b/>
        <i val="0"/>
        <color theme="0"/>
      </font>
      <fill>
        <patternFill>
          <bgColor theme="3" tint="-0.24994659260841701"/>
        </patternFill>
      </fill>
    </dxf>
    <dxf>
      <font>
        <b/>
        <i val="0"/>
        <color theme="0"/>
      </font>
      <fill>
        <patternFill>
          <bgColor theme="3" tint="-0.24994659260841701"/>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color theme="0"/>
      </font>
      <fill>
        <patternFill>
          <bgColor theme="3" tint="-0.24994659260841701"/>
        </patternFill>
      </fill>
      <border>
        <left style="medium">
          <color auto="1"/>
        </left>
        <right style="medium">
          <color auto="1"/>
        </right>
        <top style="medium">
          <color auto="1"/>
        </top>
        <bottom style="medium">
          <color auto="1"/>
        </bottom>
      </border>
    </dxf>
    <dxf>
      <font>
        <b/>
        <i val="0"/>
        <color theme="0"/>
      </font>
      <fill>
        <patternFill>
          <bgColor theme="3" tint="-0.24994659260841701"/>
        </patternFill>
      </fill>
      <border>
        <left style="medium">
          <color auto="1"/>
        </left>
        <right style="medium">
          <color auto="1"/>
        </right>
        <top style="medium">
          <color auto="1"/>
        </top>
        <bottom style="medium">
          <color auto="1"/>
        </bottom>
      </border>
    </dxf>
    <dxf>
      <font>
        <b/>
        <i val="0"/>
        <color theme="0"/>
      </font>
      <fill>
        <patternFill>
          <bgColor theme="3" tint="-0.24994659260841701"/>
        </patternFill>
      </fill>
      <border>
        <bottom style="medium">
          <color auto="1"/>
        </bottom>
      </border>
    </dxf>
  </dxfs>
  <tableStyles count="1" defaultTableStyle="TableStyleMedium2" defaultPivotStyle="PivotStyleLight16">
    <tableStyle name="Dark Blue with Tan Highlights" table="0" count="17" xr9:uid="{00000000-0011-0000-FFFF-FFFF00000000}">
      <tableStyleElement type="headerRow" dxfId="95"/>
      <tableStyleElement type="totalRow" dxfId="94"/>
      <tableStyleElement type="lastColumn" dxfId="93"/>
      <tableStyleElement type="firstSubtotalColumn" dxfId="92"/>
      <tableStyleElement type="secondSubtotalColumn" dxfId="91"/>
      <tableStyleElement type="thirdSubtotalColumn" dxfId="90"/>
      <tableStyleElement type="firstSubtotalRow" dxfId="89"/>
      <tableStyleElement type="secondSubtotalRow" dxfId="88"/>
      <tableStyleElement type="thirdSubtotalRow" dxfId="87"/>
      <tableStyleElement type="firstColumnSubheading" dxfId="86"/>
      <tableStyleElement type="secondColumnSubheading" dxfId="85"/>
      <tableStyleElement type="thirdColumnSubheading" dxfId="84"/>
      <tableStyleElement type="firstRowSubheading" dxfId="83"/>
      <tableStyleElement type="secondRowSubheading" dxfId="82"/>
      <tableStyleElement type="thirdRowSubheading" dxfId="81"/>
      <tableStyleElement type="pageFieldLabels" dxfId="80"/>
      <tableStyleElement type="pageFieldValues" dxfId="79"/>
    </tableStyle>
  </tableStyles>
  <colors>
    <mruColors>
      <color rgb="FFE8B9FF"/>
      <color rgb="FFFE8C8C"/>
      <color rgb="FF3333FF"/>
      <color rgb="FFDA8FFF"/>
      <color rgb="FFD581FF"/>
      <color rgb="FFFF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ams, Jennifer G" refreshedDate="43332.687878472221" createdVersion="6" refreshedVersion="6" minRefreshableVersion="3" recordCount="999" xr:uid="{00000000-000A-0000-FFFF-FFFF00000000}">
  <cacheSource type="worksheet">
    <worksheetSource name="WPTable"/>
  </cacheSource>
  <cacheFields count="64">
    <cacheField name="DEP Unique ID" numFmtId="0">
      <sharedItems containsNonDate="0" containsString="0" containsBlank="1"/>
    </cacheField>
    <cacheField name="Water Management District" numFmtId="0">
      <sharedItems containsNonDate="0" containsString="0" containsBlank="1"/>
    </cacheField>
    <cacheField name="Year First Added to RWSP/RPS" numFmtId="1">
      <sharedItems containsNonDate="0" containsString="0" containsBlank="1"/>
    </cacheField>
    <cacheField name="District Project Number" numFmtId="0">
      <sharedItems containsNonDate="0" containsString="0" containsBlank="1"/>
    </cacheField>
    <cacheField name="Phased or Linked Project" numFmtId="0">
      <sharedItems containsNonDate="0" containsString="0" containsBlank="1"/>
    </cacheField>
    <cacheField name="Project Name" numFmtId="0">
      <sharedItems containsNonDate="0" containsString="0" containsBlank="1"/>
    </cacheField>
    <cacheField name="Cooperating Entity" numFmtId="0">
      <sharedItems containsNonDate="0" containsString="0" containsBlank="1"/>
    </cacheField>
    <cacheField name="Lat" numFmtId="164">
      <sharedItems containsNonDate="0" containsString="0" containsBlank="1"/>
    </cacheField>
    <cacheField name="Long" numFmtId="164">
      <sharedItems containsNonDate="0" containsString="0" containsBlank="1"/>
    </cacheField>
    <cacheField name="Project Type" numFmtId="0">
      <sharedItems containsNonDate="0" containsString="0" containsBlank="1" count="1">
        <m/>
      </sharedItems>
    </cacheField>
    <cacheField name="Project Type (Count)" numFmtId="0">
      <sharedItems containsSemiMixedTypes="0" containsString="0" containsNumber="1" containsInteger="1" minValue="0" maxValue="0"/>
    </cacheField>
    <cacheField name="Land Acquisition Component" numFmtId="0">
      <sharedItems containsNonDate="0" containsString="0" containsBlank="1"/>
    </cacheField>
    <cacheField name="Project Description" numFmtId="0">
      <sharedItems containsNonDate="0" containsString="0" containsBlank="1"/>
    </cacheField>
    <cacheField name="Project Status" numFmtId="0">
      <sharedItems containsNonDate="0" containsString="0" containsBlank="1"/>
    </cacheField>
    <cacheField name="Construction Beginning Date" numFmtId="165">
      <sharedItems containsNonDate="0" containsString="0" containsBlank="1"/>
    </cacheField>
    <cacheField name="Construction Completion Date" numFmtId="165">
      <sharedItems containsNonDate="0" containsString="0" containsBlank="1"/>
    </cacheField>
    <cacheField name="Waterbody Benefited" numFmtId="0">
      <sharedItems containsNonDate="0" containsString="0" containsBlank="1"/>
    </cacheField>
    <cacheField name="RWSP Region Supported" numFmtId="0">
      <sharedItems containsNonDate="0" containsString="0" containsBlank="1"/>
    </cacheField>
    <cacheField name="RWSP or RPS Year Project Last Identified" numFmtId="1">
      <sharedItems containsNonDate="0" containsString="0" containsBlank="1"/>
    </cacheField>
    <cacheField name="Primary MFL Supported" numFmtId="0">
      <sharedItems containsNonDate="0" containsString="0" containsBlank="1"/>
    </cacheField>
    <cacheField name="Ancillary MFL Supported" numFmtId="0">
      <sharedItems containsNonDate="0" containsString="0" containsBlank="1"/>
    </cacheField>
    <cacheField name="MFL RPS Supported, if applicable" numFmtId="0">
      <sharedItems containsNonDate="0" containsString="0" containsBlank="1" count="1">
        <m/>
      </sharedItems>
    </cacheField>
    <cacheField name="Quantity of Water Made Available to date (MGD)" numFmtId="4">
      <sharedItems containsNonDate="0" containsString="0" containsBlank="1"/>
    </cacheField>
    <cacheField name="Quantity of Water Made Available upon Completion (MGD)" numFmtId="4">
      <sharedItems containsNonDate="0" containsString="0" containsBlank="1"/>
    </cacheField>
    <cacheField name="Reuse Flow Made Available to date (MGD)" numFmtId="4">
      <sharedItems containsNonDate="0" containsString="0" containsBlank="1"/>
    </cacheField>
    <cacheField name="Reuse Flow Made Available upon Project Completion (MGD)" numFmtId="4">
      <sharedItems containsNonDate="0" containsString="0" containsBlank="1"/>
    </cacheField>
    <cacheField name="Storage Capacity Created_x000a_(MG)" numFmtId="4">
      <sharedItems containsNonDate="0" containsString="0" containsBlank="1"/>
    </cacheField>
    <cacheField name="Distribution / Transmission Capacity Created (MGD)" numFmtId="4">
      <sharedItems containsNonDate="0" containsString="0" containsBlank="1"/>
    </cacheField>
    <cacheField name="Fiscal Year Included in 5-Year WRDWP, If Applicable_x000a_" numFmtId="0">
      <sharedItems containsNonDate="0" containsString="0" containsBlank="1" count="1">
        <m/>
      </sharedItems>
    </cacheField>
    <cacheField name="Historic District Expenditures" numFmtId="0">
      <sharedItems containsNonDate="0" containsString="0" containsBlank="1"/>
    </cacheField>
    <cacheField name="WRDWP Current FY Funding" numFmtId="42">
      <sharedItems containsNonDate="0" containsString="0" containsBlank="1"/>
    </cacheField>
    <cacheField name="WRDWP Current FY+1 Funding" numFmtId="42">
      <sharedItems containsNonDate="0" containsString="0" containsBlank="1"/>
    </cacheField>
    <cacheField name="WRDWP Current FY+2 Funding" numFmtId="42">
      <sharedItems containsNonDate="0" containsString="0" containsBlank="1"/>
    </cacheField>
    <cacheField name="WRDWP Current FY+3 Funding" numFmtId="42">
      <sharedItems containsNonDate="0" containsString="0" containsBlank="1"/>
    </cacheField>
    <cacheField name="WRDWP Current FY+4 Funding" numFmtId="42">
      <sharedItems containsNonDate="0" containsString="0" containsBlank="1"/>
    </cacheField>
    <cacheField name="Budget Reference" numFmtId="42">
      <sharedItems containsNonDate="0" containsString="0" containsBlank="1"/>
    </cacheField>
    <cacheField name="WRD or WSD (optional)" numFmtId="42">
      <sharedItems containsNonDate="0" containsString="0" containsBlank="1"/>
    </cacheField>
    <cacheField name="Projected Total Funding  (for RWSP/RPS Options Only)" numFmtId="42">
      <sharedItems containsNonDate="0" containsString="0" containsBlank="1"/>
    </cacheField>
    <cacheField name="Initial fiscal year funded" numFmtId="166">
      <sharedItems containsNonDate="0" containsString="0" containsBlank="1"/>
    </cacheField>
    <cacheField name="Most recent fiscal year funded" numFmtId="166">
      <sharedItems containsNonDate="0" containsString="0" containsBlank="1"/>
    </cacheField>
    <cacheField name="WPSP Funding" numFmtId="42">
      <sharedItems containsNonDate="0" containsString="0" containsBlank="1"/>
    </cacheField>
    <cacheField name="Springs Funding" numFmtId="42">
      <sharedItems containsNonDate="0" containsString="0" containsBlank="1"/>
    </cacheField>
    <cacheField name="Other state funding" numFmtId="42">
      <sharedItems containsNonDate="0" containsString="0" containsBlank="1"/>
    </cacheField>
    <cacheField name="Total State Funding" numFmtId="42">
      <sharedItems containsSemiMixedTypes="0" containsString="0" containsNumber="1" containsInteger="1" minValue="0" maxValue="0"/>
    </cacheField>
    <cacheField name="Total District Funding" numFmtId="42">
      <sharedItems containsNonDate="0" containsString="0" containsBlank="1"/>
    </cacheField>
    <cacheField name="Total Land Acquisition Funding by District or State" numFmtId="42">
      <sharedItems containsNonDate="0" containsString="0" containsBlank="1"/>
    </cacheField>
    <cacheField name="Cooperating Entity Match" numFmtId="42">
      <sharedItems containsNonDate="0" containsString="0" containsBlank="1"/>
    </cacheField>
    <cacheField name="Total Construction Costs" numFmtId="42">
      <sharedItems containsNonDate="0" containsString="0" containsBlank="1"/>
    </cacheField>
    <cacheField name="Project Total" numFmtId="42">
      <sharedItems containsNonDate="0" containsString="0" containsBlank="1"/>
    </cacheField>
    <cacheField name="Comments" numFmtId="0">
      <sharedItems containsNonDate="0" containsString="0" containsBlank="1"/>
    </cacheField>
    <cacheField name="Explanation for 5-Year WRDWP" numFmtId="0">
      <sharedItems containsNonDate="0" containsString="0" containsBlank="1"/>
    </cacheField>
    <cacheField name="Begin Date QA" numFmtId="0">
      <sharedItems/>
    </cacheField>
    <cacheField name="End Date QA" numFmtId="0">
      <sharedItems/>
    </cacheField>
    <cacheField name="Other Date QA" numFmtId="0">
      <sharedItems/>
    </cacheField>
    <cacheField name="Quantity QA1" numFmtId="0">
      <sharedItems/>
    </cacheField>
    <cacheField name="Quantity QA2" numFmtId="0">
      <sharedItems/>
    </cacheField>
    <cacheField name="Quantity QA3" numFmtId="0">
      <sharedItems/>
    </cacheField>
    <cacheField name="Quantity QA4" numFmtId="0">
      <sharedItems/>
    </cacheField>
    <cacheField name="Quantity QA5" numFmtId="0">
      <sharedItems/>
    </cacheField>
    <cacheField name="Projected Funding QA" numFmtId="0">
      <sharedItems/>
    </cacheField>
    <cacheField name="WPSP Funding and Construction Costs QA" numFmtId="0">
      <sharedItems/>
    </cacheField>
    <cacheField name="Project Total QA" numFmtId="42">
      <sharedItems containsSemiMixedTypes="0" containsString="0" containsNumber="1" containsInteger="1" minValue="0" maxValue="0"/>
    </cacheField>
    <cacheField name="Water Made Available upon Completion (MGD) Reuse and Non-Reuse" numFmtId="0" formula="'Quantity of Water Made Available upon Completion (MGD)'+'Reuse Flow Made Available upon Project Completion (MGD)'" databaseField="0"/>
    <cacheField name="Total Future Funding (Years 2-5)" numFmtId="0" formula="'WRDWP Current FY+1 Funding'+'WRDWP Current FY+2 Funding'+'WRDWP Current FY+3 Funding'+'WRDWP Current FY+4 Funding'"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99">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WPPT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rowHeaderCaption="Project Type">
  <location ref="A3:E5" firstHeaderRow="0" firstDataRow="1" firstDataCol="1" rowPageCount="1" colPageCount="1"/>
  <pivotFields count="64">
    <pivotField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axis="axisRow" numFmtId="1" subtotalTop="0" showAll="0">
      <items count="2">
        <item x="0"/>
        <item t="default"/>
      </items>
    </pivotField>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showAll="0"/>
    <pivotField axis="axisPage" numFmtId="1" subtotalTop="0" showAll="0">
      <items count="2">
        <item x="0"/>
        <item t="default"/>
      </items>
    </pivotField>
    <pivotField dataField="1" numFmtId="1" subtotalTop="0" showAll="0"/>
    <pivotField dataField="1"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showAll="0"/>
    <pivotField showAll="0"/>
    <pivotField showAll="0"/>
    <pivotField showAll="0"/>
    <pivotField showAll="0"/>
    <pivotField showAll="0"/>
    <pivotField showAll="0"/>
    <pivotField showAll="0"/>
    <pivotField showAll="0"/>
    <pivotField showAll="0"/>
    <pivotField numFmtId="42" showAll="0"/>
    <pivotField dataField="1" dragToRow="0" dragToCol="0" dragToPage="0" showAll="0" defaultSubtotal="0"/>
    <pivotField dataField="1" dragToRow="0" dragToCol="0" dragToPage="0" showAll="0" defaultSubtotal="0"/>
  </pivotFields>
  <rowFields count="1">
    <field x="9"/>
  </rowFields>
  <rowItems count="2">
    <i>
      <x/>
    </i>
    <i t="grand">
      <x/>
    </i>
  </rowItems>
  <colFields count="1">
    <field x="-2"/>
  </colFields>
  <colItems count="4">
    <i>
      <x/>
    </i>
    <i i="1">
      <x v="1"/>
    </i>
    <i i="2">
      <x v="2"/>
    </i>
    <i i="3">
      <x v="3"/>
    </i>
  </colItems>
  <pageFields count="1">
    <pageField fld="28" hier="-1"/>
  </pageFields>
  <dataFields count="4">
    <dataField name="Sum of Water Made Available upon Completion (MGD) Reuse and Non-Reuse" fld="62" baseField="8" baseItem="0" numFmtId="4"/>
    <dataField name="Sum of Historic District Expenditures" fld="29" baseField="9" baseItem="0" numFmtId="42"/>
    <dataField name="Sum of WRDWP Current FY Funding" fld="30" baseField="8" baseItem="0" numFmtId="42"/>
    <dataField name="Sum of Total Future Funding (Years 2-5)" fld="63" baseField="8" baseItem="0" numFmtId="42"/>
  </dataFields>
  <formats count="4">
    <format dxfId="21">
      <pivotArea dataOnly="0" labelOnly="1" outline="0" fieldPosition="0">
        <references count="1">
          <reference field="4294967294" count="4">
            <x v="0"/>
            <x v="1"/>
            <x v="2"/>
            <x v="3"/>
          </reference>
        </references>
      </pivotArea>
    </format>
    <format dxfId="20">
      <pivotArea dataOnly="0" labelOnly="1" outline="0" fieldPosition="0">
        <references count="1">
          <reference field="4294967294" count="4">
            <x v="0"/>
            <x v="1"/>
            <x v="2"/>
            <x v="3"/>
          </reference>
        </references>
      </pivotArea>
    </format>
    <format dxfId="19">
      <pivotArea dataOnly="0" labelOnly="1" outline="0" fieldPosition="0">
        <references count="1">
          <reference field="4294967294" count="4">
            <x v="0"/>
            <x v="1"/>
            <x v="2"/>
            <x v="3"/>
          </reference>
        </references>
      </pivotArea>
    </format>
    <format dxfId="18">
      <pivotArea field="9" type="button" dataOnly="0" labelOnly="1" outline="0" axis="axisRow" fieldPosition="0"/>
    </format>
  </formats>
  <pivotTableStyleInfo name="Dark Blue with Tan Highlight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WPPT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rowHeaderCaption="Project Type">
  <location ref="A3:E5" firstHeaderRow="0" firstDataRow="1" firstDataCol="1" rowPageCount="1" colPageCount="1"/>
  <pivotFields count="64">
    <pivotField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axis="axisRow" numFmtId="1" subtotalTop="0" showAll="0">
      <items count="2">
        <item x="0"/>
        <item t="default"/>
      </items>
    </pivotField>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axis="axisPage" numFmtId="1" subtotalTop="0" showAll="0">
      <items count="2">
        <item x="0"/>
        <item t="default"/>
      </items>
    </pivotField>
    <pivotField numFmtId="1" subtotalTop="0" showAll="0"/>
    <pivotField numFmtId="1" subtotalTop="0" showAll="0"/>
    <pivotField numFmtId="1" subtotalTop="0" showAll="0"/>
    <pivotField numFmtId="1" subtotalTop="0" showAll="0"/>
    <pivotField numFmtId="1" subtotalTop="0" showAll="0"/>
    <pivotField showAll="0"/>
    <pivotField numFmtId="1" subtotalTop="0" showAll="0"/>
    <pivotField dataField="1" numFmtId="1" subtotalTop="0" showAll="0"/>
    <pivotField dataField="1"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showAll="0"/>
    <pivotField showAll="0"/>
    <pivotField showAll="0"/>
    <pivotField showAll="0"/>
    <pivotField showAll="0"/>
    <pivotField showAll="0"/>
    <pivotField showAll="0"/>
    <pivotField showAll="0"/>
    <pivotField showAll="0"/>
    <pivotField showAll="0"/>
    <pivotField numFmtId="42" showAll="0"/>
    <pivotField dataField="1" dragToRow="0" dragToCol="0" dragToPage="0" showAll="0" defaultSubtotal="0"/>
    <pivotField dataField="1" dragToRow="0" dragToCol="0" dragToPage="0" showAll="0" defaultSubtotal="0"/>
  </pivotFields>
  <rowFields count="1">
    <field x="9"/>
  </rowFields>
  <rowItems count="2">
    <i>
      <x/>
    </i>
    <i t="grand">
      <x/>
    </i>
  </rowItems>
  <colFields count="1">
    <field x="-2"/>
  </colFields>
  <colItems count="4">
    <i>
      <x/>
    </i>
    <i i="1">
      <x v="1"/>
    </i>
    <i i="2">
      <x v="2"/>
    </i>
    <i i="3">
      <x v="3"/>
    </i>
  </colItems>
  <pageFields count="1">
    <pageField fld="21" hier="-1"/>
  </pageFields>
  <dataFields count="4">
    <dataField name="Sum of Water Made Available upon Completion (MGD) Reuse and Non-Reuse" fld="62" baseField="8" baseItem="0" numFmtId="4"/>
    <dataField name="Sum of Historic District Expenditures" fld="29" baseField="8" baseItem="0" numFmtId="42"/>
    <dataField name="Sum of WRDWP Current FY Funding" fld="30" baseField="8" baseItem="0" numFmtId="42"/>
    <dataField name="Sum of Total Future Funding (Years 2-5)" fld="63" baseField="8" baseItem="0" numFmtId="42"/>
  </dataFields>
  <formats count="4">
    <format dxfId="17">
      <pivotArea dataOnly="0" labelOnly="1" outline="0" fieldPosition="0">
        <references count="1">
          <reference field="4294967294" count="4">
            <x v="0"/>
            <x v="1"/>
            <x v="2"/>
            <x v="3"/>
          </reference>
        </references>
      </pivotArea>
    </format>
    <format dxfId="16">
      <pivotArea dataOnly="0" labelOnly="1" outline="0" fieldPosition="0">
        <references count="1">
          <reference field="4294967294" count="4">
            <x v="0"/>
            <x v="1"/>
            <x v="2"/>
            <x v="3"/>
          </reference>
        </references>
      </pivotArea>
    </format>
    <format dxfId="15">
      <pivotArea dataOnly="0" labelOnly="1" outline="0" fieldPosition="0">
        <references count="1">
          <reference field="4294967294" count="4">
            <x v="0"/>
            <x v="1"/>
            <x v="2"/>
            <x v="3"/>
          </reference>
        </references>
      </pivotArea>
    </format>
    <format dxfId="14">
      <pivotArea field="9" type="button" dataOnly="0" labelOnly="1" outline="0" axis="axisRow" fieldPosition="0"/>
    </format>
  </formats>
  <pivotTableStyleInfo name="Dark Blue with Tan Highlight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WPTable" displayName="WPTable" ref="A2:BA235" totalsRowShown="0" headerRowDxfId="78" dataDxfId="76" headerRowBorderDxfId="77" tableBorderDxfId="75" headerRowCellStyle="Normal_AWS projects SFWMD Report_Mar28" dataCellStyle="Normal_AWS projects SFWMD Report_Mar28">
  <autoFilter ref="A2:BA235" xr:uid="{00000000-000C-0000-FFFF-FFFF00000000}"/>
  <tableColumns count="53">
    <tableColumn id="1" xr3:uid="{00000000-0010-0000-0000-000001000000}" name="DEP Unique ID" dataDxfId="74" dataCellStyle="Normal_AWS projects SFWMD Report_Mar28"/>
    <tableColumn id="2" xr3:uid="{00000000-0010-0000-0000-000002000000}" name="Water Management District" dataDxfId="73" dataCellStyle="Normal_AWS projects SFWMD Report_Mar28"/>
    <tableColumn id="3" xr3:uid="{00000000-0010-0000-0000-000003000000}" name="Year First Added to RWSP/RPS" dataDxfId="72" dataCellStyle="Normal_AWS projects SFWMD Report_Mar28"/>
    <tableColumn id="4" xr3:uid="{00000000-0010-0000-0000-000004000000}" name="District Project Number" dataDxfId="71" dataCellStyle="Normal_AWS projects SFWMD Report_Mar28"/>
    <tableColumn id="5" xr3:uid="{00000000-0010-0000-0000-000005000000}" name="Phased or Linked Project" dataDxfId="70" dataCellStyle="Normal_AWS projects SFWMD Report_Mar28"/>
    <tableColumn id="63" xr3:uid="{AE3DF736-C282-442E-80A7-76B427B2145C}" name="Associated District Project Number" dataDxfId="69" dataCellStyle="Normal_AWS projects SFWMD Report_Mar28"/>
    <tableColumn id="6" xr3:uid="{00000000-0010-0000-0000-000006000000}" name="Project Name" dataDxfId="68" dataCellStyle="Normal_AWS projects SFWMD Report_Mar28"/>
    <tableColumn id="7" xr3:uid="{00000000-0010-0000-0000-000007000000}" name="Cooperating Entity" dataDxfId="67" dataCellStyle="Normal_AWS projects SFWMD Report_Mar28"/>
    <tableColumn id="8" xr3:uid="{00000000-0010-0000-0000-000008000000}" name="Lat" dataDxfId="66" dataCellStyle="Normal_AWS projects SFWMD Report_Mar28"/>
    <tableColumn id="9" xr3:uid="{00000000-0010-0000-0000-000009000000}" name="Long" dataDxfId="65" dataCellStyle="Normal_AWS projects SFWMD Report_Mar28"/>
    <tableColumn id="10" xr3:uid="{00000000-0010-0000-0000-00000A000000}" name="Project Type" dataDxfId="64" dataCellStyle="Normal_AWS projects SFWMD Report_Mar28"/>
    <tableColumn id="12" xr3:uid="{00000000-0010-0000-0000-00000C000000}" name="Land Acquisition Component" dataDxfId="63" dataCellStyle="Normal_AWS projects SFWMD Report_Mar28"/>
    <tableColumn id="13" xr3:uid="{00000000-0010-0000-0000-00000D000000}" name="Project Description" dataDxfId="62" dataCellStyle="Normal_AWS projects SFWMD Report_Mar28"/>
    <tableColumn id="64" xr3:uid="{D3CE066B-5C25-4385-B0E9-4398C67D0587}" name="Short Description" dataDxfId="61" dataCellStyle="Normal_AWS projects SFWMD Report_Mar28"/>
    <tableColumn id="14" xr3:uid="{00000000-0010-0000-0000-00000E000000}" name="Project Status" dataDxfId="60" dataCellStyle="Normal_AWS projects SFWMD Report_Mar28"/>
    <tableColumn id="15" xr3:uid="{00000000-0010-0000-0000-00000F000000}" name="Construction Beginning Date" dataDxfId="59" dataCellStyle="Normal_AWS projects SFWMD Report_Mar28"/>
    <tableColumn id="16" xr3:uid="{00000000-0010-0000-0000-000010000000}" name="Construction Completion Date" dataDxfId="58" dataCellStyle="Normal_AWS projects SFWMD Report_Mar28"/>
    <tableColumn id="17" xr3:uid="{00000000-0010-0000-0000-000011000000}" name="Waterbody Benefited" dataDxfId="57" dataCellStyle="Normal_AWS projects SFWMD Report_Mar28"/>
    <tableColumn id="18" xr3:uid="{00000000-0010-0000-0000-000012000000}" name="RWSP Region Supported" dataDxfId="56" dataCellStyle="Normal_AWS projects SFWMD Report_Mar28"/>
    <tableColumn id="19" xr3:uid="{00000000-0010-0000-0000-000013000000}" name="RWSP or RPS Year Project Last Identified" dataDxfId="55" dataCellStyle="Normal_AWS projects SFWMD Report_Mar28"/>
    <tableColumn id="20" xr3:uid="{00000000-0010-0000-0000-000014000000}" name="Primary MFL Supported" dataDxfId="54" dataCellStyle="Normal_AWS projects SFWMD Report_Mar28"/>
    <tableColumn id="21" xr3:uid="{00000000-0010-0000-0000-000015000000}" name="Ancillary MFL Supported" dataDxfId="53" dataCellStyle="Normal_AWS projects SFWMD Report_Mar28"/>
    <tableColumn id="22" xr3:uid="{00000000-0010-0000-0000-000016000000}" name="MFL RPS Supported, if applicable" dataDxfId="52" dataCellStyle="Normal_AWS projects SFWMD Report_Mar28"/>
    <tableColumn id="23" xr3:uid="{00000000-0010-0000-0000-000017000000}" name="Quantity of Water Made Available to date (MGD)" dataDxfId="51" dataCellStyle="Normal_AWS projects SFWMD Report_Mar28"/>
    <tableColumn id="24" xr3:uid="{00000000-0010-0000-0000-000018000000}" name="Quantity of Water Made Available upon Completion (MGD)" dataDxfId="50" dataCellStyle="Normal_AWS projects SFWMD Report_Mar28"/>
    <tableColumn id="25" xr3:uid="{00000000-0010-0000-0000-000019000000}" name="Reuse Flow Made Available to date (MGD)" dataDxfId="49" dataCellStyle="Normal_AWS projects SFWMD Report_Mar28"/>
    <tableColumn id="26" xr3:uid="{00000000-0010-0000-0000-00001A000000}" name="Reuse Flow Made Available upon Project Completion (MGD)" dataDxfId="48" dataCellStyle="Normal_AWS projects SFWMD Report_Mar28"/>
    <tableColumn id="27" xr3:uid="{00000000-0010-0000-0000-00001B000000}" name="Storage Capacity Created_x000a_(MG)" dataDxfId="47" dataCellStyle="Normal_AWS projects SFWMD Report_Mar28"/>
    <tableColumn id="28" xr3:uid="{00000000-0010-0000-0000-00001C000000}" name="Distribution / Transmission Capacity Created (MGD)" dataDxfId="46" dataCellStyle="Normal_AWS projects SFWMD Report_Mar28"/>
    <tableColumn id="29" xr3:uid="{00000000-0010-0000-0000-00001D000000}" name="Fiscal Year Included in 5-Year WRDWP, If Applicable_x000a_" dataDxfId="45" dataCellStyle="Normal_AWS projects SFWMD Report_Mar28"/>
    <tableColumn id="30" xr3:uid="{00000000-0010-0000-0000-00001E000000}" name="Historic District Expenditures" dataDxfId="44" dataCellStyle="Normal_AWS projects SFWMD Report_Mar28"/>
    <tableColumn id="31" xr3:uid="{00000000-0010-0000-0000-00001F000000}" name="WRDWP Current FY Funding (FY 2026-27)" dataDxfId="43" dataCellStyle="Normal_AWS projects SFWMD Report_Mar28"/>
    <tableColumn id="32" xr3:uid="{00000000-0010-0000-0000-000020000000}" name="WRDWP Current FY+1 Funding (FY 2027-28)" dataDxfId="42" dataCellStyle="Normal_AWS projects SFWMD Report_Mar28"/>
    <tableColumn id="33" xr3:uid="{00000000-0010-0000-0000-000021000000}" name="WRDWP Current FY+2 Funding (FY 2028-29)" dataDxfId="41" dataCellStyle="Normal_AWS projects SFWMD Report_Mar28"/>
    <tableColumn id="34" xr3:uid="{00000000-0010-0000-0000-000022000000}" name="WRDWP Current FY+3 Funding (FY 2029-30)" dataDxfId="40" dataCellStyle="Normal_AWS projects SFWMD Report_Mar28"/>
    <tableColumn id="35" xr3:uid="{00000000-0010-0000-0000-000023000000}" name="WRDWP Current FY+4 Funding (FY 2030-31)" dataDxfId="39" dataCellStyle="Normal_AWS projects SFWMD Report_Mar28"/>
    <tableColumn id="36" xr3:uid="{00000000-0010-0000-0000-000024000000}" name="Budget Reference" dataDxfId="38" dataCellStyle="Normal_AWS projects SFWMD Report_Mar28"/>
    <tableColumn id="37" xr3:uid="{00000000-0010-0000-0000-000025000000}" name="WRD or WSD (optional)" dataDxfId="37" dataCellStyle="Normal_AWS projects SFWMD Report_Mar28"/>
    <tableColumn id="38" xr3:uid="{00000000-0010-0000-0000-000026000000}" name="Projected Total Funding  (for RWSP/RPS Options Only)" dataDxfId="36" dataCellStyle="Normal_AWS projects SFWMD Report_Mar28"/>
    <tableColumn id="39" xr3:uid="{00000000-0010-0000-0000-000027000000}" name="Initial fiscal year funded" dataDxfId="35" dataCellStyle="Normal_AWS projects SFWMD Report_Mar28"/>
    <tableColumn id="40" xr3:uid="{00000000-0010-0000-0000-000028000000}" name="Most recent fiscal year funded" dataDxfId="34" dataCellStyle="Normal_AWS projects SFWMD Report_Mar28"/>
    <tableColumn id="41" xr3:uid="{00000000-0010-0000-0000-000029000000}" name="WPSP Funding" dataDxfId="33" dataCellStyle="Normal_AWS projects SFWMD Report_Mar28"/>
    <tableColumn id="42" xr3:uid="{00000000-0010-0000-0000-00002A000000}" name="Springs Funding" dataDxfId="32" dataCellStyle="Normal_AWS projects SFWMD Report_Mar28"/>
    <tableColumn id="43" xr3:uid="{00000000-0010-0000-0000-00002B000000}" name="Other state funding" dataDxfId="31" dataCellStyle="Normal_AWS projects SFWMD Report_Mar28"/>
    <tableColumn id="44" xr3:uid="{00000000-0010-0000-0000-00002C000000}" name="Total State Funding" dataDxfId="30" dataCellStyle="Normal_AWS projects SFWMD Report_Mar28">
      <calculatedColumnFormula>SUM(AP3:AR3)</calculatedColumnFormula>
    </tableColumn>
    <tableColumn id="45" xr3:uid="{00000000-0010-0000-0000-00002D000000}" name="Total District Funding" dataDxfId="29" dataCellStyle="Normal_AWS projects SFWMD Report_Mar28"/>
    <tableColumn id="46" xr3:uid="{00000000-0010-0000-0000-00002E000000}" name="Total Land Acquisition Funding by District or State" dataDxfId="28" dataCellStyle="Normal_AWS projects SFWMD Report_Mar28"/>
    <tableColumn id="47" xr3:uid="{00000000-0010-0000-0000-00002F000000}" name="Cooperating Entity Match" dataDxfId="27" dataCellStyle="Normal_AWS projects SFWMD Report_Mar28"/>
    <tableColumn id="48" xr3:uid="{00000000-0010-0000-0000-000030000000}" name="Total Construction Costs" dataDxfId="26" dataCellStyle="Normal_AWS projects SFWMD Report_Mar28"/>
    <tableColumn id="49" xr3:uid="{00000000-0010-0000-0000-000031000000}" name="Project Total" dataDxfId="25" dataCellStyle="Normal_AWS projects SFWMD Report_Mar28"/>
    <tableColumn id="50" xr3:uid="{00000000-0010-0000-0000-000032000000}" name="Comments" dataDxfId="24" dataCellStyle="Normal_AWS projects SFWMD Report_Mar28"/>
    <tableColumn id="51" xr3:uid="{00000000-0010-0000-0000-000033000000}" name="Explanation for 5-Year WRDWP" dataDxfId="23" dataCellStyle="Normal_AWS projects SFWMD Report_Mar28"/>
    <tableColumn id="11" xr3:uid="{B7498E64-988B-4BA8-B45B-9ACAC7B0FB77}" name="Column1" dataDxfId="22" dataCellStyle="Normal_AWS projects SFWMD Report_Mar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WMD" displayName="WMD" ref="B2:B7" totalsRowShown="0" headerRowDxfId="13" dataDxfId="11" headerRowBorderDxfId="12" dataCellStyle="Normal 5">
  <autoFilter ref="B2:B7" xr:uid="{00000000-0009-0000-0100-000001000000}"/>
  <tableColumns count="1">
    <tableColumn id="1" xr3:uid="{00000000-0010-0000-0100-000001000000}" name="WMD LIST" dataDxfId="10" dataCellStyle="Normal 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REGION" displayName="REGION" ref="D2:E30" totalsRowShown="0" headerRowDxfId="9" dataDxfId="7" headerRowBorderDxfId="8" dataCellStyle="Normal 5">
  <autoFilter ref="D2:E30" xr:uid="{00000000-0009-0000-0100-000002000000}"/>
  <tableColumns count="2">
    <tableColumn id="2" xr3:uid="{00000000-0010-0000-0200-000002000000}" name="WMD" dataDxfId="6" dataCellStyle="Normal 5"/>
    <tableColumn id="1" xr3:uid="{00000000-0010-0000-0200-000001000000}" name="WMD REGION LIST" dataDxfId="5" dataCellStyle="Normal 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RPS" displayName="RPS" ref="G2:H12" totalsRowShown="0" headerRowDxfId="4" dataDxfId="2" headerRowBorderDxfId="3" dataCellStyle="Normal 5">
  <autoFilter ref="G2:H12" xr:uid="{00000000-0009-0000-0100-000003000000}"/>
  <tableColumns count="2">
    <tableColumn id="2" xr3:uid="{00000000-0010-0000-0300-000002000000}" name="WMD" dataDxfId="1" dataCellStyle="Normal 5"/>
    <tableColumn id="4" xr3:uid="{00000000-0010-0000-0300-000004000000}" name="WMD RPS LIST" dataDxfId="0" dataCellStyle="Normal 5"/>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DD317CE-795D-444F-9568-017614E2197E}">
  <we:reference id="f4832f54-fb7e-4dc7-a40c-785b1c4a7815" version="2026.1.0.0" store="EXCatalog" storeType="EXCatalog"/>
  <we:alternateReferences>
    <we:reference id="WA200004179" version="2026.1.0.0" store="en-US" storeType="OMEX"/>
  </we:alternateReferences>
  <we:properties>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195012aeb31-layer-2\&quot;,\&quot;title\&quot;:\&quot;World Topographic Map\&quot;,\&quot;itemId\&quot;:\&quot;27e89eb03c1e4341a1d75e597f0291e6\&quot;,\&quot;layerType\&quot;:\&quot;VectorTileLayer\&quot;,\&quot;styleUrl\&quot;:\&quot;https://www.arcgis.com/sharing/rest/content/items/27e89eb03c1e4341a1d75e597f0291e6/resources/styles/root.json\&quot;}],\&quot;title\&quot;:\&quot;Topographic\&quot;},\&quot;version\&quot;:\&quot;2.26\&quot;,\&quot;authoringApp\&quot;:\&quot;ArcGIS for Excel\&quot;,\&quot;authoringAppVersion\&quot;:\&quot;2026.1.0.0.61\&quot;,\&quot;bookmarks\&quot;:[],\&quot;initialState\&quot;:{\&quot;viewpoint\&quot;:{\&quot;targetGeometry\&quot;:{\&quot;spatialReference\&quot;:{\&quot;latestWkid\&quot;:3857,\&quot;wkid\&quot;:102100},\&quot;xmin\&quot;:-10863168.168804538,\&quot;ymin\&quot;:-124793.60804518498,\&quot;xmax\&quot;:-7732307.490244552,\&quot;ymax\&quot;:6557637.152756287}}}}},\&quot;webmapExtensions\&quot;:{\&quot;format\&quot;:2}}}&quot;"/>
    <we:property name="arcgis-connection" value="&quot;{\&quot;portalUrl\&quot;:\&quot;https://www.arcgis.com\&quot;}&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Z54"/>
  <sheetViews>
    <sheetView zoomScale="80" zoomScaleNormal="80" zoomScaleSheetLayoutView="30" zoomScalePageLayoutView="46" workbookViewId="0">
      <selection activeCell="J4" sqref="J4"/>
    </sheetView>
  </sheetViews>
  <sheetFormatPr defaultColWidth="10.28515625" defaultRowHeight="15.75" x14ac:dyDescent="0.25"/>
  <cols>
    <col min="1" max="1" width="12.7109375" style="24" customWidth="1"/>
    <col min="2" max="2" width="14.7109375" style="24" customWidth="1"/>
    <col min="3" max="3" width="24.28515625" style="8" customWidth="1"/>
    <col min="4" max="4" width="13.28515625" style="24" customWidth="1"/>
    <col min="5" max="6" width="34.5703125" style="24" customWidth="1"/>
    <col min="7" max="7" width="16.42578125" style="24" customWidth="1"/>
    <col min="8" max="9" width="16.7109375" style="24" customWidth="1"/>
    <col min="10" max="10" width="16.42578125" style="8" customWidth="1"/>
    <col min="11" max="11" width="36.7109375" style="8" customWidth="1"/>
    <col min="12" max="12" width="22.140625" style="8" customWidth="1"/>
    <col min="13" max="13" width="25.28515625" style="8" customWidth="1"/>
    <col min="14" max="14" width="24.42578125" style="24" customWidth="1"/>
    <col min="15" max="15" width="40.5703125" style="25" customWidth="1"/>
    <col min="16" max="16" width="20.140625" style="25" customWidth="1"/>
    <col min="17" max="17" width="26.28515625" style="24" customWidth="1"/>
    <col min="18" max="18" width="21.85546875" style="24" customWidth="1"/>
    <col min="19" max="19" width="19.7109375" style="24" customWidth="1"/>
    <col min="20" max="20" width="29.42578125" style="24" customWidth="1"/>
    <col min="21" max="21" width="34.5703125" style="24" customWidth="1"/>
    <col min="22" max="22" width="21.7109375" style="24" customWidth="1"/>
    <col min="23" max="23" width="21.28515625" style="24" customWidth="1"/>
    <col min="24" max="24" width="21.28515625" style="26" customWidth="1"/>
    <col min="25" max="25" width="21.7109375" style="26" customWidth="1"/>
    <col min="26" max="27" width="21.28515625" style="26" customWidth="1"/>
    <col min="28" max="28" width="21.5703125" style="26" customWidth="1"/>
    <col min="29" max="30" width="17.42578125" style="24" customWidth="1"/>
    <col min="31" max="36" width="19.7109375" style="24" customWidth="1"/>
    <col min="37" max="37" width="19.7109375" style="1" customWidth="1"/>
    <col min="38" max="43" width="19.7109375" style="24" customWidth="1"/>
    <col min="44" max="44" width="13.42578125" style="24" customWidth="1"/>
    <col min="45" max="47" width="19.7109375" style="24" customWidth="1"/>
    <col min="48" max="48" width="27.140625" style="24" customWidth="1"/>
    <col min="49" max="49" width="46.28515625" style="24" customWidth="1"/>
    <col min="50" max="50" width="43.85546875" style="24" customWidth="1"/>
    <col min="51" max="51" width="45.42578125" style="24" customWidth="1"/>
    <col min="52" max="52" width="36.7109375" style="24" bestFit="1" customWidth="1"/>
    <col min="53" max="16384" width="10.28515625" style="24"/>
  </cols>
  <sheetData>
    <row r="1" spans="1:52" x14ac:dyDescent="0.25">
      <c r="A1" s="40" t="s">
        <v>0</v>
      </c>
      <c r="B1" s="44"/>
      <c r="C1" s="45"/>
      <c r="D1" s="44"/>
      <c r="E1" s="44"/>
      <c r="F1" s="44"/>
      <c r="G1" s="44"/>
      <c r="H1" s="44"/>
      <c r="I1" s="44"/>
      <c r="J1" s="45"/>
      <c r="K1" s="45"/>
      <c r="L1" s="45"/>
      <c r="M1" s="45"/>
      <c r="N1" s="45"/>
      <c r="O1" s="44"/>
      <c r="P1" s="46"/>
      <c r="Q1" s="46"/>
      <c r="R1" s="44"/>
      <c r="S1" s="44"/>
      <c r="T1" s="44"/>
      <c r="U1" s="44"/>
      <c r="V1" s="44"/>
      <c r="W1" s="44"/>
      <c r="X1" s="44"/>
      <c r="Y1" s="47"/>
      <c r="Z1" s="47"/>
      <c r="AA1" s="47"/>
      <c r="AB1" s="47"/>
      <c r="AC1" s="47"/>
      <c r="AD1" s="44"/>
      <c r="AE1" s="44"/>
      <c r="AF1" s="44"/>
      <c r="AG1" s="44"/>
      <c r="AH1" s="44"/>
      <c r="AI1" s="44"/>
      <c r="AJ1" s="44"/>
      <c r="AK1" s="44"/>
      <c r="AL1" s="48"/>
      <c r="AM1" s="44"/>
      <c r="AN1" s="44"/>
      <c r="AO1" s="44"/>
      <c r="AP1" s="44"/>
      <c r="AQ1" s="44"/>
      <c r="AR1" s="44"/>
      <c r="AS1" s="44"/>
      <c r="AT1" s="44"/>
      <c r="AU1" s="44"/>
      <c r="AV1" s="44"/>
      <c r="AW1" s="44"/>
      <c r="AX1" s="44"/>
      <c r="AY1" s="44"/>
      <c r="AZ1" s="44"/>
    </row>
    <row r="2" spans="1:52" ht="22.9" customHeight="1" x14ac:dyDescent="0.25">
      <c r="A2" s="325" t="s">
        <v>1</v>
      </c>
      <c r="B2" s="326"/>
      <c r="C2" s="326"/>
      <c r="D2" s="326"/>
      <c r="E2" s="326"/>
      <c r="F2" s="326"/>
      <c r="G2" s="326"/>
      <c r="H2" s="326"/>
      <c r="I2" s="326"/>
      <c r="J2" s="326"/>
      <c r="K2" s="326"/>
      <c r="L2" s="326"/>
      <c r="M2" s="326"/>
      <c r="N2" s="326"/>
      <c r="O2" s="326"/>
      <c r="P2" s="326"/>
      <c r="Q2" s="327"/>
      <c r="R2" s="320" t="s">
        <v>2</v>
      </c>
      <c r="S2" s="321"/>
      <c r="T2" s="321"/>
      <c r="U2" s="321"/>
      <c r="V2" s="321"/>
      <c r="W2" s="321"/>
      <c r="X2" s="319" t="s">
        <v>3</v>
      </c>
      <c r="Y2" s="319"/>
      <c r="Z2" s="319"/>
      <c r="AA2" s="319"/>
      <c r="AB2" s="319"/>
      <c r="AC2" s="319"/>
      <c r="AD2" s="322" t="s">
        <v>4</v>
      </c>
      <c r="AE2" s="323"/>
      <c r="AF2" s="323"/>
      <c r="AG2" s="323"/>
      <c r="AH2" s="323"/>
      <c r="AI2" s="323"/>
      <c r="AJ2" s="323"/>
      <c r="AK2" s="323"/>
      <c r="AL2" s="324"/>
      <c r="AM2" s="318" t="s">
        <v>5</v>
      </c>
      <c r="AN2" s="318"/>
      <c r="AO2" s="318"/>
      <c r="AP2" s="318"/>
      <c r="AQ2" s="318"/>
      <c r="AR2" s="318"/>
      <c r="AS2" s="318"/>
      <c r="AT2" s="318"/>
      <c r="AU2" s="318"/>
      <c r="AV2" s="318"/>
      <c r="AW2" s="318"/>
      <c r="AX2" s="318"/>
      <c r="AY2" s="317" t="s">
        <v>6</v>
      </c>
      <c r="AZ2" s="317"/>
    </row>
    <row r="3" spans="1:52" ht="75" x14ac:dyDescent="0.25">
      <c r="A3" s="10" t="s">
        <v>7</v>
      </c>
      <c r="B3" s="10" t="s">
        <v>8</v>
      </c>
      <c r="C3" s="60" t="s">
        <v>9</v>
      </c>
      <c r="D3" s="60" t="s">
        <v>10</v>
      </c>
      <c r="E3" s="60" t="s">
        <v>11</v>
      </c>
      <c r="F3" s="60" t="s">
        <v>12</v>
      </c>
      <c r="G3" s="10" t="s">
        <v>13</v>
      </c>
      <c r="H3" s="10" t="s">
        <v>14</v>
      </c>
      <c r="I3" s="10" t="s">
        <v>15</v>
      </c>
      <c r="J3" s="10" t="s">
        <v>16</v>
      </c>
      <c r="K3" s="10" t="s">
        <v>17</v>
      </c>
      <c r="L3" s="10" t="s">
        <v>18</v>
      </c>
      <c r="M3" s="10" t="s">
        <v>19</v>
      </c>
      <c r="N3" s="10" t="s">
        <v>20</v>
      </c>
      <c r="O3" s="60" t="s">
        <v>21</v>
      </c>
      <c r="P3" s="10" t="s">
        <v>22</v>
      </c>
      <c r="Q3" s="10" t="s">
        <v>23</v>
      </c>
      <c r="R3" s="60" t="s">
        <v>24</v>
      </c>
      <c r="S3" s="60" t="s">
        <v>25</v>
      </c>
      <c r="T3" s="11" t="s">
        <v>26</v>
      </c>
      <c r="U3" s="11" t="s">
        <v>27</v>
      </c>
      <c r="V3" s="11" t="s">
        <v>28</v>
      </c>
      <c r="W3" s="60" t="s">
        <v>29</v>
      </c>
      <c r="X3" s="12" t="s">
        <v>30</v>
      </c>
      <c r="Y3" s="12" t="s">
        <v>31</v>
      </c>
      <c r="Z3" s="12" t="s">
        <v>32</v>
      </c>
      <c r="AA3" s="12" t="s">
        <v>33</v>
      </c>
      <c r="AB3" s="12" t="s">
        <v>34</v>
      </c>
      <c r="AC3" s="12" t="s">
        <v>35</v>
      </c>
      <c r="AD3" s="13" t="s">
        <v>36</v>
      </c>
      <c r="AE3" s="13" t="s">
        <v>37</v>
      </c>
      <c r="AF3" s="13" t="s">
        <v>38</v>
      </c>
      <c r="AG3" s="13" t="s">
        <v>39</v>
      </c>
      <c r="AH3" s="13" t="s">
        <v>40</v>
      </c>
      <c r="AI3" s="13" t="s">
        <v>41</v>
      </c>
      <c r="AJ3" s="13" t="s">
        <v>42</v>
      </c>
      <c r="AK3" s="13" t="s">
        <v>43</v>
      </c>
      <c r="AL3" s="13" t="s">
        <v>44</v>
      </c>
      <c r="AM3" s="14" t="s">
        <v>45</v>
      </c>
      <c r="AN3" s="14" t="s">
        <v>46</v>
      </c>
      <c r="AO3" s="14" t="s">
        <v>47</v>
      </c>
      <c r="AP3" s="14" t="s">
        <v>48</v>
      </c>
      <c r="AQ3" s="14" t="s">
        <v>49</v>
      </c>
      <c r="AR3" s="14" t="s">
        <v>50</v>
      </c>
      <c r="AS3" s="14" t="s">
        <v>51</v>
      </c>
      <c r="AT3" s="14" t="s">
        <v>52</v>
      </c>
      <c r="AU3" s="14" t="s">
        <v>53</v>
      </c>
      <c r="AV3" s="14" t="s">
        <v>54</v>
      </c>
      <c r="AW3" s="14" t="s">
        <v>55</v>
      </c>
      <c r="AX3" s="14" t="s">
        <v>56</v>
      </c>
      <c r="AY3" s="15" t="s">
        <v>6</v>
      </c>
      <c r="AZ3" s="31" t="s">
        <v>57</v>
      </c>
    </row>
    <row r="4" spans="1:52" ht="409.5" x14ac:dyDescent="0.3">
      <c r="A4" s="16" t="s">
        <v>58</v>
      </c>
      <c r="B4" s="16" t="s">
        <v>59</v>
      </c>
      <c r="C4" s="16" t="s">
        <v>60</v>
      </c>
      <c r="D4" s="16" t="s">
        <v>61</v>
      </c>
      <c r="E4" s="16" t="s">
        <v>62</v>
      </c>
      <c r="F4" s="16" t="s">
        <v>63</v>
      </c>
      <c r="G4" s="16" t="s">
        <v>64</v>
      </c>
      <c r="H4" s="16" t="s">
        <v>65</v>
      </c>
      <c r="I4" s="16" t="s">
        <v>66</v>
      </c>
      <c r="J4" s="16" t="s">
        <v>67</v>
      </c>
      <c r="K4" s="16" t="s">
        <v>68</v>
      </c>
      <c r="L4" s="16" t="s">
        <v>69</v>
      </c>
      <c r="M4" s="16" t="s">
        <v>70</v>
      </c>
      <c r="N4" s="16" t="s">
        <v>71</v>
      </c>
      <c r="O4" s="16" t="s">
        <v>72</v>
      </c>
      <c r="P4" s="16" t="s">
        <v>73</v>
      </c>
      <c r="Q4" s="32" t="s">
        <v>74</v>
      </c>
      <c r="R4" s="65" t="s">
        <v>75</v>
      </c>
      <c r="S4" s="18" t="s">
        <v>76</v>
      </c>
      <c r="T4" s="18" t="s">
        <v>77</v>
      </c>
      <c r="U4" s="18" t="s">
        <v>78</v>
      </c>
      <c r="V4" s="17" t="s">
        <v>79</v>
      </c>
      <c r="W4" s="18" t="s">
        <v>80</v>
      </c>
      <c r="X4" s="19" t="s">
        <v>81</v>
      </c>
      <c r="Y4" s="19" t="s">
        <v>82</v>
      </c>
      <c r="Z4" s="19" t="s">
        <v>83</v>
      </c>
      <c r="AA4" s="19" t="s">
        <v>84</v>
      </c>
      <c r="AB4" s="19" t="s">
        <v>85</v>
      </c>
      <c r="AC4" s="19" t="s">
        <v>86</v>
      </c>
      <c r="AD4" s="20" t="s">
        <v>87</v>
      </c>
      <c r="AE4" s="20" t="s">
        <v>88</v>
      </c>
      <c r="AF4" s="20" t="s">
        <v>89</v>
      </c>
      <c r="AG4" s="20" t="s">
        <v>89</v>
      </c>
      <c r="AH4" s="20" t="s">
        <v>89</v>
      </c>
      <c r="AI4" s="20" t="s">
        <v>89</v>
      </c>
      <c r="AJ4" s="20" t="s">
        <v>89</v>
      </c>
      <c r="AK4" s="20" t="s">
        <v>90</v>
      </c>
      <c r="AL4" s="20" t="s">
        <v>91</v>
      </c>
      <c r="AM4" s="21" t="s">
        <v>92</v>
      </c>
      <c r="AN4" s="21" t="s">
        <v>93</v>
      </c>
      <c r="AO4" s="21" t="s">
        <v>94</v>
      </c>
      <c r="AP4" s="21" t="s">
        <v>95</v>
      </c>
      <c r="AQ4" s="21" t="s">
        <v>96</v>
      </c>
      <c r="AR4" s="21" t="s">
        <v>96</v>
      </c>
      <c r="AS4" s="21" t="s">
        <v>97</v>
      </c>
      <c r="AT4" s="21" t="s">
        <v>98</v>
      </c>
      <c r="AU4" s="21" t="s">
        <v>99</v>
      </c>
      <c r="AV4" s="21" t="s">
        <v>96</v>
      </c>
      <c r="AW4" s="21" t="s">
        <v>100</v>
      </c>
      <c r="AX4" s="21" t="s">
        <v>101</v>
      </c>
      <c r="AY4" s="22" t="s">
        <v>102</v>
      </c>
      <c r="AZ4" s="33" t="s">
        <v>103</v>
      </c>
    </row>
    <row r="5" spans="1:52" ht="16.5" x14ac:dyDescent="0.3">
      <c r="A5" s="66"/>
      <c r="B5" s="66"/>
      <c r="C5" s="66"/>
      <c r="D5" s="66"/>
      <c r="E5" s="66"/>
      <c r="F5" s="66"/>
      <c r="G5" s="66"/>
      <c r="H5" s="66"/>
      <c r="I5" s="66"/>
      <c r="J5" s="66"/>
      <c r="K5" s="66"/>
      <c r="L5" s="66"/>
      <c r="M5" s="66"/>
      <c r="N5" s="66"/>
      <c r="O5" s="66"/>
      <c r="P5" s="67"/>
      <c r="Q5" s="67"/>
      <c r="R5" s="68"/>
      <c r="S5" s="66"/>
      <c r="T5" s="66"/>
      <c r="U5" s="69"/>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8"/>
      <c r="AZ5" s="8"/>
    </row>
    <row r="6" spans="1:52" x14ac:dyDescent="0.25">
      <c r="A6" s="40" t="s">
        <v>104</v>
      </c>
      <c r="B6" s="40"/>
      <c r="C6" s="41"/>
      <c r="D6" s="40"/>
      <c r="E6" s="40"/>
      <c r="F6" s="40"/>
      <c r="G6" s="40"/>
      <c r="H6" s="40"/>
      <c r="I6" s="40"/>
      <c r="J6" s="41"/>
      <c r="K6" s="41"/>
      <c r="L6" s="41"/>
      <c r="M6" s="41"/>
      <c r="N6" s="40"/>
      <c r="O6" s="42"/>
      <c r="P6" s="42"/>
      <c r="Q6" s="40"/>
      <c r="R6" s="40"/>
      <c r="S6" s="40"/>
      <c r="T6" s="40"/>
      <c r="U6" s="40"/>
      <c r="V6" s="40"/>
      <c r="W6" s="40"/>
      <c r="X6" s="43"/>
      <c r="Y6" s="43"/>
      <c r="Z6" s="43"/>
      <c r="AA6" s="43"/>
      <c r="AB6" s="43"/>
      <c r="AK6" s="23"/>
    </row>
    <row r="7" spans="1:52" s="35" customFormat="1" ht="60" x14ac:dyDescent="0.25">
      <c r="A7" s="10" t="s">
        <v>105</v>
      </c>
      <c r="B7" s="10" t="s">
        <v>106</v>
      </c>
      <c r="C7" s="10" t="s">
        <v>107</v>
      </c>
      <c r="D7" s="10" t="s">
        <v>108</v>
      </c>
      <c r="E7" s="10" t="s">
        <v>109</v>
      </c>
      <c r="F7" s="10" t="s">
        <v>13</v>
      </c>
      <c r="G7" s="10" t="s">
        <v>19</v>
      </c>
      <c r="H7" s="10" t="s">
        <v>17</v>
      </c>
      <c r="I7" s="10" t="s">
        <v>10</v>
      </c>
      <c r="J7" s="10" t="s">
        <v>15</v>
      </c>
      <c r="K7" s="10" t="s">
        <v>16</v>
      </c>
      <c r="L7" s="10" t="s">
        <v>21</v>
      </c>
      <c r="M7" s="10" t="s">
        <v>23</v>
      </c>
      <c r="N7" s="11" t="s">
        <v>110</v>
      </c>
      <c r="O7" s="11" t="s">
        <v>111</v>
      </c>
      <c r="P7" s="11" t="s">
        <v>112</v>
      </c>
      <c r="Q7" s="11" t="s">
        <v>113</v>
      </c>
      <c r="R7" s="13" t="s">
        <v>36</v>
      </c>
      <c r="S7" s="13" t="s">
        <v>38</v>
      </c>
      <c r="T7" s="13" t="s">
        <v>39</v>
      </c>
      <c r="U7" s="13" t="s">
        <v>40</v>
      </c>
      <c r="V7" s="13" t="s">
        <v>41</v>
      </c>
      <c r="W7" s="13" t="s">
        <v>42</v>
      </c>
      <c r="X7" s="13" t="s">
        <v>43</v>
      </c>
      <c r="Y7" s="34" t="s">
        <v>51</v>
      </c>
      <c r="Z7" s="34" t="s">
        <v>52</v>
      </c>
      <c r="AA7" s="34" t="s">
        <v>114</v>
      </c>
      <c r="AB7" s="34" t="s">
        <v>56</v>
      </c>
    </row>
    <row r="8" spans="1:52" ht="409.5" x14ac:dyDescent="0.3">
      <c r="A8" s="311" t="s">
        <v>115</v>
      </c>
      <c r="B8" s="312"/>
      <c r="C8" s="312"/>
      <c r="D8" s="312"/>
      <c r="E8" s="312"/>
      <c r="F8" s="312"/>
      <c r="G8" s="312"/>
      <c r="H8" s="313"/>
      <c r="I8" s="36" t="s">
        <v>116</v>
      </c>
      <c r="J8" s="37" t="s">
        <v>117</v>
      </c>
      <c r="K8" s="37" t="s">
        <v>118</v>
      </c>
      <c r="L8" s="37" t="s">
        <v>119</v>
      </c>
      <c r="M8" s="32" t="s">
        <v>120</v>
      </c>
      <c r="N8" s="314" t="s">
        <v>121</v>
      </c>
      <c r="O8" s="315"/>
      <c r="P8" s="315"/>
      <c r="Q8" s="316"/>
      <c r="R8" s="38" t="s">
        <v>122</v>
      </c>
      <c r="S8" s="38"/>
      <c r="T8" s="38"/>
      <c r="U8" s="38"/>
      <c r="V8" s="38"/>
      <c r="W8" s="38"/>
      <c r="X8" s="38" t="s">
        <v>123</v>
      </c>
      <c r="Y8" s="39" t="s">
        <v>124</v>
      </c>
      <c r="Z8" s="39" t="s">
        <v>96</v>
      </c>
      <c r="AA8" s="39" t="s">
        <v>125</v>
      </c>
      <c r="AB8" s="39" t="s">
        <v>101</v>
      </c>
      <c r="AK8" s="24"/>
    </row>
    <row r="9" spans="1:52" x14ac:dyDescent="0.25">
      <c r="AK9" s="23"/>
    </row>
    <row r="10" spans="1:52" x14ac:dyDescent="0.25">
      <c r="AK10" s="23"/>
    </row>
    <row r="11" spans="1:52" x14ac:dyDescent="0.25">
      <c r="AK11" s="23"/>
    </row>
    <row r="12" spans="1:52" x14ac:dyDescent="0.25">
      <c r="AK12" s="23"/>
    </row>
    <row r="13" spans="1:52" x14ac:dyDescent="0.25">
      <c r="AK13" s="23"/>
    </row>
    <row r="14" spans="1:52" x14ac:dyDescent="0.25">
      <c r="AK14" s="23"/>
    </row>
    <row r="15" spans="1:52" x14ac:dyDescent="0.25">
      <c r="AK15" s="23"/>
    </row>
    <row r="16" spans="1:52" x14ac:dyDescent="0.25">
      <c r="AK16" s="23"/>
    </row>
    <row r="17" spans="37:37" x14ac:dyDescent="0.25">
      <c r="AK17" s="23"/>
    </row>
    <row r="18" spans="37:37" x14ac:dyDescent="0.25">
      <c r="AK18" s="23"/>
    </row>
    <row r="19" spans="37:37" x14ac:dyDescent="0.25">
      <c r="AK19" s="23"/>
    </row>
    <row r="20" spans="37:37" x14ac:dyDescent="0.25">
      <c r="AK20" s="23"/>
    </row>
    <row r="21" spans="37:37" x14ac:dyDescent="0.25">
      <c r="AK21" s="23"/>
    </row>
    <row r="22" spans="37:37" x14ac:dyDescent="0.25">
      <c r="AK22" s="23"/>
    </row>
    <row r="23" spans="37:37" x14ac:dyDescent="0.25">
      <c r="AK23" s="23"/>
    </row>
    <row r="24" spans="37:37" x14ac:dyDescent="0.25">
      <c r="AK24" s="23"/>
    </row>
    <row r="25" spans="37:37" x14ac:dyDescent="0.25">
      <c r="AK25" s="23"/>
    </row>
    <row r="26" spans="37:37" x14ac:dyDescent="0.25">
      <c r="AK26" s="23"/>
    </row>
    <row r="27" spans="37:37" x14ac:dyDescent="0.25">
      <c r="AK27" s="23"/>
    </row>
    <row r="28" spans="37:37" x14ac:dyDescent="0.25">
      <c r="AK28" s="23"/>
    </row>
    <row r="29" spans="37:37" x14ac:dyDescent="0.25">
      <c r="AK29" s="23"/>
    </row>
    <row r="30" spans="37:37" x14ac:dyDescent="0.25">
      <c r="AK30" s="23"/>
    </row>
    <row r="31" spans="37:37" x14ac:dyDescent="0.25">
      <c r="AK31" s="23"/>
    </row>
    <row r="32" spans="37:37" x14ac:dyDescent="0.25">
      <c r="AK32" s="23"/>
    </row>
    <row r="33" spans="37:37" x14ac:dyDescent="0.25">
      <c r="AK33" s="23"/>
    </row>
    <row r="34" spans="37:37" x14ac:dyDescent="0.25">
      <c r="AK34" s="23"/>
    </row>
    <row r="35" spans="37:37" x14ac:dyDescent="0.25">
      <c r="AK35" s="23"/>
    </row>
    <row r="36" spans="37:37" x14ac:dyDescent="0.25">
      <c r="AK36" s="23"/>
    </row>
    <row r="37" spans="37:37" x14ac:dyDescent="0.25">
      <c r="AK37" s="23"/>
    </row>
    <row r="38" spans="37:37" x14ac:dyDescent="0.25">
      <c r="AK38" s="23"/>
    </row>
    <row r="39" spans="37:37" x14ac:dyDescent="0.25">
      <c r="AK39" s="23"/>
    </row>
    <row r="40" spans="37:37" x14ac:dyDescent="0.25">
      <c r="AK40" s="23"/>
    </row>
    <row r="41" spans="37:37" x14ac:dyDescent="0.25">
      <c r="AK41" s="23"/>
    </row>
    <row r="42" spans="37:37" x14ac:dyDescent="0.25">
      <c r="AK42" s="23"/>
    </row>
    <row r="43" spans="37:37" x14ac:dyDescent="0.25">
      <c r="AK43" s="23"/>
    </row>
    <row r="44" spans="37:37" x14ac:dyDescent="0.25">
      <c r="AK44" s="23"/>
    </row>
    <row r="45" spans="37:37" x14ac:dyDescent="0.25">
      <c r="AK45" s="23"/>
    </row>
    <row r="46" spans="37:37" x14ac:dyDescent="0.25">
      <c r="AK46" s="23"/>
    </row>
    <row r="47" spans="37:37" x14ac:dyDescent="0.25">
      <c r="AK47" s="23"/>
    </row>
    <row r="48" spans="37:37" x14ac:dyDescent="0.25">
      <c r="AK48" s="23"/>
    </row>
    <row r="49" spans="37:37" x14ac:dyDescent="0.25">
      <c r="AK49" s="23"/>
    </row>
    <row r="50" spans="37:37" x14ac:dyDescent="0.25">
      <c r="AK50" s="23"/>
    </row>
    <row r="51" spans="37:37" x14ac:dyDescent="0.25">
      <c r="AK51" s="23"/>
    </row>
    <row r="52" spans="37:37" x14ac:dyDescent="0.25">
      <c r="AK52" s="23"/>
    </row>
    <row r="53" spans="37:37" x14ac:dyDescent="0.25">
      <c r="AK53" s="23"/>
    </row>
    <row r="54" spans="37:37" x14ac:dyDescent="0.25">
      <c r="AK54" s="9"/>
    </row>
  </sheetData>
  <sheetProtection insertHyperlinks="0" selectLockedCells="1" sort="0" autoFilter="0" pivotTables="0"/>
  <mergeCells count="8">
    <mergeCell ref="A8:H8"/>
    <mergeCell ref="N8:Q8"/>
    <mergeCell ref="AY2:AZ2"/>
    <mergeCell ref="AM2:AX2"/>
    <mergeCell ref="X2:AC2"/>
    <mergeCell ref="R2:W2"/>
    <mergeCell ref="AD2:AL2"/>
    <mergeCell ref="A2:Q2"/>
  </mergeCells>
  <printOptions horizontalCentered="1" gridLines="1"/>
  <pageMargins left="0.25" right="0.25" top="0.75" bottom="0.75" header="0.3" footer="0.3"/>
  <pageSetup paperSize="3" scale="71" fitToHeight="8" orientation="landscape" r:id="rId1"/>
  <headerFooter alignWithMargins="0">
    <oddHeader>&amp;C&amp;"Arial,Bold"&amp;14&amp;KFF0000XXX&amp;K01+000WMD
20&amp;KFF0000XX&amp;K01+000 AWS Project List</oddHeader>
    <oddFooter>&amp;LTemplate Created by DEP/OWP&amp;C&amp;P of &amp;N&amp;RPrinted on &amp;D &amp;T</oddFooter>
  </headerFooter>
  <colBreaks count="1" manualBreakCount="1">
    <brk id="51" min="1" max="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CL236"/>
  <sheetViews>
    <sheetView tabSelected="1" zoomScale="70" zoomScaleNormal="70" zoomScaleSheetLayoutView="30" zoomScalePageLayoutView="46" workbookViewId="0">
      <pane xSplit="4" ySplit="2" topLeftCell="E3" activePane="bottomRight" state="frozen"/>
      <selection pane="topRight" activeCell="E1" sqref="E1"/>
      <selection pane="bottomLeft" activeCell="A3" sqref="A3"/>
      <selection pane="bottomRight" activeCell="A2" sqref="A2"/>
    </sheetView>
  </sheetViews>
  <sheetFormatPr defaultColWidth="10.28515625" defaultRowHeight="15.75" x14ac:dyDescent="0.25"/>
  <cols>
    <col min="1" max="1" width="17.85546875" style="24" customWidth="1"/>
    <col min="2" max="2" width="29.28515625" style="24" customWidth="1"/>
    <col min="3" max="3" width="32.28515625" style="8" customWidth="1"/>
    <col min="4" max="4" width="25.5703125" style="24" customWidth="1"/>
    <col min="5" max="6" width="26.7109375" style="24" customWidth="1"/>
    <col min="7" max="7" width="18.28515625" style="24" customWidth="1"/>
    <col min="8" max="8" width="20.7109375" style="24" customWidth="1"/>
    <col min="9" max="10" width="16.7109375" style="24" customWidth="1"/>
    <col min="11" max="11" width="61.140625" style="8" customWidth="1"/>
    <col min="12" max="12" width="31" style="8" customWidth="1"/>
    <col min="13" max="13" width="40.85546875" style="8" customWidth="1"/>
    <col min="14" max="14" width="28.7109375" style="8" customWidth="1"/>
    <col min="15" max="15" width="24.42578125" style="24" customWidth="1"/>
    <col min="16" max="16" width="30.42578125" style="25" customWidth="1"/>
    <col min="17" max="17" width="31.7109375" style="25" customWidth="1"/>
    <col min="18" max="18" width="26.28515625" style="24" customWidth="1"/>
    <col min="19" max="19" width="26.7109375" style="24" customWidth="1"/>
    <col min="20" max="20" width="42.28515625" style="24" customWidth="1"/>
    <col min="21" max="22" width="34.5703125" style="24" customWidth="1"/>
    <col min="23" max="23" width="35.28515625" style="24" customWidth="1"/>
    <col min="24" max="24" width="25.5703125" style="24" customWidth="1"/>
    <col min="25" max="25" width="24.28515625" style="26" customWidth="1"/>
    <col min="26" max="27" width="17.42578125" style="26" customWidth="1"/>
    <col min="28" max="28" width="21.28515625" style="26" customWidth="1"/>
    <col min="29" max="29" width="53.28515625" style="26" customWidth="1"/>
    <col min="30" max="30" width="21.5703125" style="24" customWidth="1"/>
    <col min="31" max="31" width="31.140625" style="24" customWidth="1"/>
    <col min="32" max="32" width="30.7109375" style="24" customWidth="1"/>
    <col min="33" max="36" width="33.28515625" style="24" customWidth="1"/>
    <col min="37" max="37" width="20" style="24" customWidth="1"/>
    <col min="38" max="38" width="25.7109375" style="1" customWidth="1"/>
    <col min="39" max="39" width="55.140625" style="24" customWidth="1"/>
    <col min="40" max="40" width="26.28515625" style="24" customWidth="1"/>
    <col min="41" max="41" width="31.7109375" style="24" customWidth="1"/>
    <col min="42" max="43" width="19.7109375" style="24" customWidth="1"/>
    <col min="44" max="45" width="21.5703125" style="24" customWidth="1"/>
    <col min="46" max="46" width="23.7109375" style="24" customWidth="1"/>
    <col min="47" max="47" width="51.140625" style="24" customWidth="1"/>
    <col min="48" max="48" width="27.140625" style="24" customWidth="1"/>
    <col min="49" max="49" width="26" style="24" customWidth="1"/>
    <col min="50" max="50" width="46.28515625" style="24" customWidth="1"/>
    <col min="51" max="51" width="43.85546875" style="24" customWidth="1"/>
    <col min="52" max="52" width="45.42578125" style="24" customWidth="1"/>
    <col min="53" max="16384" width="10.28515625" style="24"/>
  </cols>
  <sheetData>
    <row r="1" spans="1:53" ht="22.9" customHeight="1" x14ac:dyDescent="0.25">
      <c r="A1" s="303" t="s">
        <v>1</v>
      </c>
      <c r="B1" s="303"/>
      <c r="C1" s="303"/>
      <c r="D1" s="303"/>
      <c r="E1" s="303"/>
      <c r="F1" s="303"/>
      <c r="G1" s="303"/>
      <c r="H1" s="303"/>
      <c r="I1" s="303"/>
      <c r="J1" s="303"/>
      <c r="K1" s="303"/>
      <c r="L1" s="303"/>
      <c r="M1" s="303"/>
      <c r="N1" s="303"/>
      <c r="O1" s="303"/>
      <c r="P1" s="303"/>
      <c r="Q1" s="303"/>
      <c r="R1" s="304" t="s">
        <v>2</v>
      </c>
      <c r="S1" s="305"/>
      <c r="T1" s="305"/>
      <c r="U1" s="305"/>
      <c r="V1" s="305"/>
      <c r="W1" s="305"/>
      <c r="X1" s="306" t="s">
        <v>3</v>
      </c>
      <c r="Y1" s="306"/>
      <c r="Z1" s="306"/>
      <c r="AA1" s="306"/>
      <c r="AB1" s="306"/>
      <c r="AC1" s="306"/>
      <c r="AD1" s="307" t="s">
        <v>4</v>
      </c>
      <c r="AE1" s="308"/>
      <c r="AF1" s="308"/>
      <c r="AG1" s="308"/>
      <c r="AH1" s="308"/>
      <c r="AI1" s="308"/>
      <c r="AJ1" s="308"/>
      <c r="AK1" s="308"/>
      <c r="AL1" s="309"/>
      <c r="AM1" s="310" t="s">
        <v>5</v>
      </c>
      <c r="AN1" s="310"/>
      <c r="AO1" s="310"/>
      <c r="AP1" s="310"/>
      <c r="AQ1" s="310"/>
      <c r="AR1" s="310"/>
      <c r="AS1" s="310"/>
      <c r="AT1" s="310"/>
      <c r="AU1" s="310"/>
      <c r="AV1" s="310"/>
      <c r="AW1" s="310"/>
      <c r="AX1" s="310"/>
      <c r="AY1" s="302" t="s">
        <v>6</v>
      </c>
      <c r="AZ1" s="302"/>
    </row>
    <row r="2" spans="1:53" s="81" customFormat="1" ht="75" x14ac:dyDescent="0.25">
      <c r="A2" s="55" t="s">
        <v>7</v>
      </c>
      <c r="B2" s="56" t="s">
        <v>8</v>
      </c>
      <c r="C2" s="56" t="s">
        <v>9</v>
      </c>
      <c r="D2" s="56" t="s">
        <v>10</v>
      </c>
      <c r="E2" s="56" t="s">
        <v>11</v>
      </c>
      <c r="F2" s="56" t="s">
        <v>12</v>
      </c>
      <c r="G2" s="56" t="s">
        <v>13</v>
      </c>
      <c r="H2" s="56" t="s">
        <v>14</v>
      </c>
      <c r="I2" s="56" t="s">
        <v>15</v>
      </c>
      <c r="J2" s="56" t="s">
        <v>16</v>
      </c>
      <c r="K2" s="56" t="s">
        <v>17</v>
      </c>
      <c r="L2" s="56" t="s">
        <v>18</v>
      </c>
      <c r="M2" s="56" t="s">
        <v>19</v>
      </c>
      <c r="N2" s="56" t="s">
        <v>20</v>
      </c>
      <c r="O2" s="56" t="s">
        <v>21</v>
      </c>
      <c r="P2" s="56" t="s">
        <v>22</v>
      </c>
      <c r="Q2" s="56" t="s">
        <v>23</v>
      </c>
      <c r="R2" s="57" t="s">
        <v>126</v>
      </c>
      <c r="S2" s="57" t="s">
        <v>25</v>
      </c>
      <c r="T2" s="57" t="s">
        <v>26</v>
      </c>
      <c r="U2" s="57" t="s">
        <v>27</v>
      </c>
      <c r="V2" s="57" t="s">
        <v>28</v>
      </c>
      <c r="W2" s="57" t="s">
        <v>29</v>
      </c>
      <c r="X2" s="58" t="s">
        <v>30</v>
      </c>
      <c r="Y2" s="58" t="s">
        <v>31</v>
      </c>
      <c r="Z2" s="58" t="s">
        <v>32</v>
      </c>
      <c r="AA2" s="58" t="s">
        <v>33</v>
      </c>
      <c r="AB2" s="58" t="s">
        <v>34</v>
      </c>
      <c r="AC2" s="58" t="s">
        <v>35</v>
      </c>
      <c r="AD2" s="59" t="s">
        <v>36</v>
      </c>
      <c r="AE2" s="59" t="s">
        <v>37</v>
      </c>
      <c r="AF2" s="59" t="s">
        <v>1185</v>
      </c>
      <c r="AG2" s="59" t="s">
        <v>1186</v>
      </c>
      <c r="AH2" s="59" t="s">
        <v>1187</v>
      </c>
      <c r="AI2" s="59" t="s">
        <v>1188</v>
      </c>
      <c r="AJ2" s="59" t="s">
        <v>1189</v>
      </c>
      <c r="AK2" s="59" t="s">
        <v>43</v>
      </c>
      <c r="AL2" s="59" t="s">
        <v>44</v>
      </c>
      <c r="AM2" s="106" t="s">
        <v>45</v>
      </c>
      <c r="AN2" s="106" t="s">
        <v>46</v>
      </c>
      <c r="AO2" s="106" t="s">
        <v>47</v>
      </c>
      <c r="AP2" s="106" t="s">
        <v>48</v>
      </c>
      <c r="AQ2" s="106" t="s">
        <v>49</v>
      </c>
      <c r="AR2" s="106" t="s">
        <v>50</v>
      </c>
      <c r="AS2" s="106" t="s">
        <v>51</v>
      </c>
      <c r="AT2" s="106" t="s">
        <v>52</v>
      </c>
      <c r="AU2" s="106" t="s">
        <v>53</v>
      </c>
      <c r="AV2" s="106" t="s">
        <v>54</v>
      </c>
      <c r="AW2" s="106" t="s">
        <v>55</v>
      </c>
      <c r="AX2" s="106" t="s">
        <v>56</v>
      </c>
      <c r="AY2" s="107" t="s">
        <v>6</v>
      </c>
      <c r="AZ2" s="108" t="s">
        <v>57</v>
      </c>
      <c r="BA2" s="82" t="s">
        <v>127</v>
      </c>
    </row>
    <row r="3" spans="1:53" s="81" customFormat="1" ht="110.25" x14ac:dyDescent="0.25">
      <c r="A3" s="125" t="s">
        <v>1216</v>
      </c>
      <c r="B3" s="126" t="s">
        <v>129</v>
      </c>
      <c r="C3" s="125"/>
      <c r="D3" s="125">
        <v>41639</v>
      </c>
      <c r="E3" s="125"/>
      <c r="F3" s="125"/>
      <c r="G3" s="125" t="s">
        <v>1217</v>
      </c>
      <c r="H3" s="125" t="s">
        <v>1218</v>
      </c>
      <c r="I3" s="127">
        <v>28.683147999999999</v>
      </c>
      <c r="J3" s="127">
        <v>-81.804603999999998</v>
      </c>
      <c r="K3" s="125" t="s">
        <v>229</v>
      </c>
      <c r="L3" s="125" t="s">
        <v>155</v>
      </c>
      <c r="M3" s="125" t="s">
        <v>1219</v>
      </c>
      <c r="N3" s="126" t="s">
        <v>1220</v>
      </c>
      <c r="O3" s="125" t="s">
        <v>156</v>
      </c>
      <c r="P3" s="128">
        <v>45967</v>
      </c>
      <c r="Q3" s="129">
        <v>46112</v>
      </c>
      <c r="R3" s="125" t="s">
        <v>1221</v>
      </c>
      <c r="S3" s="125" t="s">
        <v>151</v>
      </c>
      <c r="T3" s="130"/>
      <c r="U3" s="131"/>
      <c r="V3" s="131"/>
      <c r="W3" s="126"/>
      <c r="X3" s="132">
        <v>0.01</v>
      </c>
      <c r="Y3" s="132">
        <v>0.01</v>
      </c>
      <c r="Z3" s="132">
        <v>0</v>
      </c>
      <c r="AA3" s="132">
        <v>0</v>
      </c>
      <c r="AB3" s="132">
        <v>0</v>
      </c>
      <c r="AC3" s="132">
        <v>0</v>
      </c>
      <c r="AD3" s="131"/>
      <c r="AE3" s="258">
        <v>23682.91</v>
      </c>
      <c r="AF3" s="259">
        <v>32583.79</v>
      </c>
      <c r="AG3" s="260">
        <v>0</v>
      </c>
      <c r="AH3" s="260">
        <v>0</v>
      </c>
      <c r="AI3" s="260">
        <v>0</v>
      </c>
      <c r="AJ3" s="260">
        <v>0</v>
      </c>
      <c r="AK3" s="133" t="s">
        <v>158</v>
      </c>
      <c r="AL3" s="134"/>
      <c r="AM3" s="119">
        <v>0</v>
      </c>
      <c r="AN3" s="135" t="s">
        <v>1222</v>
      </c>
      <c r="AO3" s="135" t="s">
        <v>1222</v>
      </c>
      <c r="AP3" s="266">
        <v>0</v>
      </c>
      <c r="AQ3" s="266">
        <v>0</v>
      </c>
      <c r="AR3" s="266">
        <v>0</v>
      </c>
      <c r="AS3" s="266">
        <v>0</v>
      </c>
      <c r="AT3" s="259">
        <v>56267</v>
      </c>
      <c r="AU3" s="266">
        <v>0</v>
      </c>
      <c r="AV3" s="259">
        <v>18755.57</v>
      </c>
      <c r="AW3" s="259">
        <v>75022.27</v>
      </c>
      <c r="AX3" s="259">
        <v>75022.27</v>
      </c>
      <c r="AY3" s="136"/>
      <c r="AZ3" s="137"/>
      <c r="BA3" s="138"/>
    </row>
    <row r="4" spans="1:53" s="81" customFormat="1" ht="94.5" x14ac:dyDescent="0.25">
      <c r="A4" s="139" t="s">
        <v>1241</v>
      </c>
      <c r="B4" s="131" t="s">
        <v>129</v>
      </c>
      <c r="C4" s="130"/>
      <c r="D4" s="131">
        <v>41789</v>
      </c>
      <c r="E4" s="131"/>
      <c r="F4" s="131"/>
      <c r="G4" s="125" t="s">
        <v>1215</v>
      </c>
      <c r="H4" s="131" t="s">
        <v>1239</v>
      </c>
      <c r="I4" s="140">
        <v>29.684954999999999</v>
      </c>
      <c r="J4" s="140">
        <v>-82.493380999999999</v>
      </c>
      <c r="K4" s="131" t="s">
        <v>154</v>
      </c>
      <c r="L4" s="131" t="s">
        <v>155</v>
      </c>
      <c r="M4" s="131" t="s">
        <v>1240</v>
      </c>
      <c r="N4" s="131" t="s">
        <v>1240</v>
      </c>
      <c r="O4" s="125" t="s">
        <v>156</v>
      </c>
      <c r="P4" s="128">
        <v>45931</v>
      </c>
      <c r="Q4" s="128">
        <v>46295</v>
      </c>
      <c r="R4" s="131" t="s">
        <v>1242</v>
      </c>
      <c r="S4" s="131" t="s">
        <v>137</v>
      </c>
      <c r="T4" s="130"/>
      <c r="U4" s="131"/>
      <c r="V4" s="131"/>
      <c r="W4" s="126"/>
      <c r="X4" s="132">
        <v>0.04</v>
      </c>
      <c r="Y4" s="132">
        <v>0.04</v>
      </c>
      <c r="Z4" s="132">
        <v>0</v>
      </c>
      <c r="AA4" s="132">
        <v>0</v>
      </c>
      <c r="AB4" s="132">
        <v>0</v>
      </c>
      <c r="AC4" s="132">
        <v>0</v>
      </c>
      <c r="AD4" s="131"/>
      <c r="AE4" s="260">
        <v>0</v>
      </c>
      <c r="AF4" s="259">
        <v>5450.45</v>
      </c>
      <c r="AG4" s="260">
        <v>0</v>
      </c>
      <c r="AH4" s="260">
        <v>0</v>
      </c>
      <c r="AI4" s="260">
        <v>0</v>
      </c>
      <c r="AJ4" s="260">
        <v>0</v>
      </c>
      <c r="AK4" s="133" t="s">
        <v>158</v>
      </c>
      <c r="AL4" s="134"/>
      <c r="AM4" s="119">
        <v>0</v>
      </c>
      <c r="AN4" s="135" t="s">
        <v>159</v>
      </c>
      <c r="AO4" s="135" t="s">
        <v>159</v>
      </c>
      <c r="AP4" s="266">
        <v>0</v>
      </c>
      <c r="AQ4" s="266">
        <v>0</v>
      </c>
      <c r="AR4" s="266">
        <v>0</v>
      </c>
      <c r="AS4" s="270">
        <v>5450.45</v>
      </c>
      <c r="AT4" s="260">
        <v>5450.45</v>
      </c>
      <c r="AU4" s="266">
        <v>0</v>
      </c>
      <c r="AV4" s="260">
        <v>12450.45</v>
      </c>
      <c r="AW4" s="260">
        <v>17900.900000000001</v>
      </c>
      <c r="AX4" s="260">
        <v>17900.900000000001</v>
      </c>
      <c r="AY4" s="136" t="s">
        <v>1502</v>
      </c>
      <c r="AZ4" s="141"/>
      <c r="BA4" s="138"/>
    </row>
    <row r="5" spans="1:53" s="147" customFormat="1" ht="267" customHeight="1" x14ac:dyDescent="0.25">
      <c r="A5" s="142" t="s">
        <v>128</v>
      </c>
      <c r="B5" s="131" t="s">
        <v>129</v>
      </c>
      <c r="C5" s="130">
        <v>2014</v>
      </c>
      <c r="D5" s="131" t="s">
        <v>130</v>
      </c>
      <c r="E5" s="131"/>
      <c r="F5" s="131"/>
      <c r="G5" s="143" t="s">
        <v>131</v>
      </c>
      <c r="H5" s="131" t="s">
        <v>1487</v>
      </c>
      <c r="I5" s="140">
        <v>29.486709999999999</v>
      </c>
      <c r="J5" s="140">
        <v>-82.134649999999993</v>
      </c>
      <c r="K5" s="131" t="s">
        <v>132</v>
      </c>
      <c r="L5" s="131" t="s">
        <v>133</v>
      </c>
      <c r="M5" s="131" t="s">
        <v>134</v>
      </c>
      <c r="N5" s="144" t="s">
        <v>135</v>
      </c>
      <c r="O5" s="131" t="s">
        <v>156</v>
      </c>
      <c r="P5" s="128">
        <v>44713</v>
      </c>
      <c r="Q5" s="128">
        <v>46142</v>
      </c>
      <c r="R5" s="131" t="s">
        <v>136</v>
      </c>
      <c r="S5" s="131" t="s">
        <v>137</v>
      </c>
      <c r="T5" s="145">
        <v>2025</v>
      </c>
      <c r="U5" s="131" t="s">
        <v>138</v>
      </c>
      <c r="V5" s="131" t="s">
        <v>139</v>
      </c>
      <c r="W5" s="126" t="s">
        <v>239</v>
      </c>
      <c r="X5" s="132">
        <v>7</v>
      </c>
      <c r="Y5" s="132">
        <v>7</v>
      </c>
      <c r="Z5" s="132">
        <v>0</v>
      </c>
      <c r="AA5" s="132">
        <v>0</v>
      </c>
      <c r="AB5" s="132">
        <v>0</v>
      </c>
      <c r="AC5" s="132">
        <v>0</v>
      </c>
      <c r="AD5" s="131" t="s">
        <v>1179</v>
      </c>
      <c r="AE5" s="261">
        <v>105340622.5</v>
      </c>
      <c r="AF5" s="259">
        <v>14913701.789999999</v>
      </c>
      <c r="AG5" s="259">
        <v>1440000</v>
      </c>
      <c r="AH5" s="259">
        <v>1440000</v>
      </c>
      <c r="AI5" s="259">
        <v>1440000</v>
      </c>
      <c r="AJ5" s="259">
        <v>1440000</v>
      </c>
      <c r="AK5" s="133" t="s">
        <v>141</v>
      </c>
      <c r="AL5" s="134"/>
      <c r="AM5" s="119">
        <v>0</v>
      </c>
      <c r="AN5" s="135" t="s">
        <v>142</v>
      </c>
      <c r="AO5" s="135" t="s">
        <v>143</v>
      </c>
      <c r="AP5" s="266">
        <v>0</v>
      </c>
      <c r="AQ5" s="266">
        <v>0</v>
      </c>
      <c r="AR5" s="270">
        <v>57842364.869999997</v>
      </c>
      <c r="AS5" s="270">
        <v>57842364.869999997</v>
      </c>
      <c r="AT5" s="260">
        <f>41095186.13+1089109.98</f>
        <v>42184296.109999999</v>
      </c>
      <c r="AU5" s="259">
        <v>129257.5</v>
      </c>
      <c r="AV5" s="266">
        <v>0</v>
      </c>
      <c r="AW5" s="260">
        <v>119774442.63999999</v>
      </c>
      <c r="AX5" s="260">
        <v>119774442.63999999</v>
      </c>
      <c r="AY5" s="136" t="s">
        <v>1479</v>
      </c>
      <c r="AZ5" s="137"/>
      <c r="BA5" s="146"/>
    </row>
    <row r="6" spans="1:53" s="147" customFormat="1" ht="171" customHeight="1" x14ac:dyDescent="0.25">
      <c r="A6" s="139" t="s">
        <v>144</v>
      </c>
      <c r="B6" s="131" t="s">
        <v>129</v>
      </c>
      <c r="C6" s="130">
        <v>2022</v>
      </c>
      <c r="D6" s="131" t="s">
        <v>1181</v>
      </c>
      <c r="E6" s="131"/>
      <c r="F6" s="131"/>
      <c r="G6" s="83" t="s">
        <v>145</v>
      </c>
      <c r="H6" s="131" t="s">
        <v>1180</v>
      </c>
      <c r="I6" s="140">
        <v>27.983834000000002</v>
      </c>
      <c r="J6" s="140">
        <v>-80.742084000000006</v>
      </c>
      <c r="K6" s="131" t="s">
        <v>180</v>
      </c>
      <c r="L6" s="131" t="s">
        <v>133</v>
      </c>
      <c r="M6" s="131" t="s">
        <v>147</v>
      </c>
      <c r="N6" s="131" t="s">
        <v>148</v>
      </c>
      <c r="O6" s="131" t="s">
        <v>149</v>
      </c>
      <c r="P6" s="128">
        <v>46966</v>
      </c>
      <c r="Q6" s="128">
        <v>48243</v>
      </c>
      <c r="R6" s="131" t="s">
        <v>150</v>
      </c>
      <c r="S6" s="131" t="s">
        <v>151</v>
      </c>
      <c r="T6" s="130">
        <v>2022</v>
      </c>
      <c r="U6" s="131"/>
      <c r="V6" s="131"/>
      <c r="W6" s="131"/>
      <c r="X6" s="132">
        <v>0</v>
      </c>
      <c r="Y6" s="132">
        <v>8</v>
      </c>
      <c r="Z6" s="132">
        <v>0</v>
      </c>
      <c r="AA6" s="132">
        <v>0</v>
      </c>
      <c r="AB6" s="132">
        <v>0</v>
      </c>
      <c r="AC6" s="132">
        <v>0</v>
      </c>
      <c r="AD6" s="131" t="s">
        <v>143</v>
      </c>
      <c r="AE6" s="261">
        <v>2976013.62</v>
      </c>
      <c r="AF6" s="259">
        <v>3930000</v>
      </c>
      <c r="AG6" s="259">
        <v>3000000</v>
      </c>
      <c r="AH6" s="259">
        <v>3000000</v>
      </c>
      <c r="AI6" s="259">
        <v>30000000</v>
      </c>
      <c r="AJ6" s="259">
        <v>23570000</v>
      </c>
      <c r="AK6" s="131" t="s">
        <v>152</v>
      </c>
      <c r="AL6" s="134"/>
      <c r="AM6" s="119">
        <v>0</v>
      </c>
      <c r="AN6" s="135" t="s">
        <v>153</v>
      </c>
      <c r="AO6" s="135" t="s">
        <v>1222</v>
      </c>
      <c r="AP6" s="266">
        <v>0</v>
      </c>
      <c r="AQ6" s="266">
        <v>0</v>
      </c>
      <c r="AR6" s="260">
        <f>20000000+614419.93</f>
        <v>20614419.93</v>
      </c>
      <c r="AS6" s="260">
        <f>20000000+614419.93</f>
        <v>20614419.93</v>
      </c>
      <c r="AT6" s="260">
        <v>73629376.069999993</v>
      </c>
      <c r="AU6" s="266">
        <v>0</v>
      </c>
      <c r="AV6" s="259">
        <v>10826204</v>
      </c>
      <c r="AW6" s="260">
        <v>105070000</v>
      </c>
      <c r="AX6" s="260">
        <v>105070000</v>
      </c>
      <c r="AY6" s="137" t="s">
        <v>1500</v>
      </c>
      <c r="AZ6" s="137"/>
      <c r="BA6" s="146"/>
    </row>
    <row r="7" spans="1:53" s="147" customFormat="1" ht="78.75" x14ac:dyDescent="0.25">
      <c r="A7" s="139" t="s">
        <v>1175</v>
      </c>
      <c r="B7" s="131" t="s">
        <v>129</v>
      </c>
      <c r="C7" s="130">
        <v>2020</v>
      </c>
      <c r="D7" s="131">
        <v>38844</v>
      </c>
      <c r="E7" s="131"/>
      <c r="F7" s="131"/>
      <c r="G7" s="131" t="s">
        <v>166</v>
      </c>
      <c r="H7" s="131" t="s">
        <v>1182</v>
      </c>
      <c r="I7" s="140">
        <v>28.613289999999999</v>
      </c>
      <c r="J7" s="140">
        <v>-81.736940000000004</v>
      </c>
      <c r="K7" s="131" t="s">
        <v>160</v>
      </c>
      <c r="L7" s="131" t="s">
        <v>155</v>
      </c>
      <c r="M7" s="131" t="s">
        <v>1184</v>
      </c>
      <c r="N7" s="131" t="s">
        <v>167</v>
      </c>
      <c r="O7" s="131" t="s">
        <v>950</v>
      </c>
      <c r="P7" s="128">
        <v>45474</v>
      </c>
      <c r="Q7" s="128">
        <v>46477</v>
      </c>
      <c r="R7" s="131" t="s">
        <v>168</v>
      </c>
      <c r="S7" s="131" t="s">
        <v>165</v>
      </c>
      <c r="T7" s="130">
        <v>2025</v>
      </c>
      <c r="U7" s="131" t="s">
        <v>1183</v>
      </c>
      <c r="V7" s="131"/>
      <c r="W7" s="131"/>
      <c r="X7" s="153">
        <v>0</v>
      </c>
      <c r="Y7" s="132">
        <v>0</v>
      </c>
      <c r="Z7" s="132">
        <v>0</v>
      </c>
      <c r="AA7" s="132">
        <v>0.5</v>
      </c>
      <c r="AB7" s="132">
        <v>7.0000000000000007E-2</v>
      </c>
      <c r="AC7" s="132">
        <v>0</v>
      </c>
      <c r="AD7" s="131" t="s">
        <v>143</v>
      </c>
      <c r="AE7" s="262">
        <v>78424.11</v>
      </c>
      <c r="AF7" s="259">
        <v>1181575.8899999999</v>
      </c>
      <c r="AG7" s="260">
        <v>0</v>
      </c>
      <c r="AH7" s="263">
        <v>0</v>
      </c>
      <c r="AI7" s="263">
        <v>0</v>
      </c>
      <c r="AJ7" s="263">
        <v>0</v>
      </c>
      <c r="AK7" s="133" t="s">
        <v>158</v>
      </c>
      <c r="AL7" s="134"/>
      <c r="AM7" s="119">
        <v>0</v>
      </c>
      <c r="AN7" s="135" t="s">
        <v>163</v>
      </c>
      <c r="AO7" s="135" t="s">
        <v>143</v>
      </c>
      <c r="AP7" s="266">
        <v>0</v>
      </c>
      <c r="AQ7" s="266">
        <v>0</v>
      </c>
      <c r="AR7" s="259">
        <v>1260000</v>
      </c>
      <c r="AS7" s="271">
        <v>1260000</v>
      </c>
      <c r="AT7" s="266">
        <v>0</v>
      </c>
      <c r="AU7" s="266">
        <v>0</v>
      </c>
      <c r="AV7" s="259">
        <v>3742000</v>
      </c>
      <c r="AW7" s="259">
        <v>5002000</v>
      </c>
      <c r="AX7" s="259">
        <v>5002000</v>
      </c>
      <c r="AY7" s="137"/>
      <c r="AZ7" s="137"/>
      <c r="BA7" s="146"/>
    </row>
    <row r="8" spans="1:53" s="147" customFormat="1" ht="195.75" customHeight="1" x14ac:dyDescent="0.25">
      <c r="A8" s="139" t="s">
        <v>169</v>
      </c>
      <c r="B8" s="131" t="s">
        <v>129</v>
      </c>
      <c r="C8" s="130">
        <v>2017</v>
      </c>
      <c r="D8" s="131" t="s">
        <v>1190</v>
      </c>
      <c r="E8" s="131" t="s">
        <v>170</v>
      </c>
      <c r="F8" s="131" t="s">
        <v>1244</v>
      </c>
      <c r="G8" s="131" t="s">
        <v>171</v>
      </c>
      <c r="H8" s="131" t="s">
        <v>1191</v>
      </c>
      <c r="I8" s="140">
        <v>29.147852</v>
      </c>
      <c r="J8" s="140">
        <v>-82.121761000000006</v>
      </c>
      <c r="K8" s="131" t="s">
        <v>164</v>
      </c>
      <c r="L8" s="131" t="s">
        <v>155</v>
      </c>
      <c r="M8" s="131" t="s">
        <v>1488</v>
      </c>
      <c r="N8" s="131" t="s">
        <v>1489</v>
      </c>
      <c r="O8" s="131" t="s">
        <v>950</v>
      </c>
      <c r="P8" s="128">
        <v>43770</v>
      </c>
      <c r="Q8" s="128">
        <v>48213</v>
      </c>
      <c r="R8" s="131" t="s">
        <v>172</v>
      </c>
      <c r="S8" s="131" t="s">
        <v>151</v>
      </c>
      <c r="T8" s="130">
        <v>2022</v>
      </c>
      <c r="U8" s="131" t="s">
        <v>172</v>
      </c>
      <c r="V8" s="131"/>
      <c r="W8" s="131" t="s">
        <v>539</v>
      </c>
      <c r="X8" s="132">
        <v>0</v>
      </c>
      <c r="Y8" s="132">
        <v>7.5</v>
      </c>
      <c r="Z8" s="132">
        <v>0</v>
      </c>
      <c r="AA8" s="132">
        <v>0</v>
      </c>
      <c r="AB8" s="132">
        <v>0</v>
      </c>
      <c r="AC8" s="132">
        <v>0</v>
      </c>
      <c r="AD8" s="131" t="s">
        <v>143</v>
      </c>
      <c r="AE8" s="261">
        <v>1484621.58</v>
      </c>
      <c r="AF8" s="259">
        <v>3944783.86</v>
      </c>
      <c r="AG8" s="263">
        <v>0</v>
      </c>
      <c r="AH8" s="263">
        <v>0</v>
      </c>
      <c r="AI8" s="263">
        <v>0</v>
      </c>
      <c r="AJ8" s="263">
        <v>0</v>
      </c>
      <c r="AK8" s="133" t="s">
        <v>158</v>
      </c>
      <c r="AL8" s="134"/>
      <c r="AM8" s="134">
        <v>17500000</v>
      </c>
      <c r="AN8" s="135" t="s">
        <v>173</v>
      </c>
      <c r="AO8" s="135" t="s">
        <v>143</v>
      </c>
      <c r="AP8" s="266">
        <v>0</v>
      </c>
      <c r="AQ8" s="260">
        <v>2714702.75</v>
      </c>
      <c r="AR8" s="266">
        <v>0</v>
      </c>
      <c r="AS8" s="260">
        <v>2714702.75</v>
      </c>
      <c r="AT8" s="260">
        <v>2714702.75</v>
      </c>
      <c r="AU8" s="266">
        <v>0</v>
      </c>
      <c r="AV8" s="260">
        <v>5429405.3700000001</v>
      </c>
      <c r="AW8" s="260">
        <v>10858810.869999999</v>
      </c>
      <c r="AX8" s="260">
        <v>10858810.869999999</v>
      </c>
      <c r="AY8" s="137"/>
      <c r="AZ8" s="137"/>
      <c r="BA8" s="146"/>
    </row>
    <row r="9" spans="1:53" s="147" customFormat="1" ht="126" x14ac:dyDescent="0.25">
      <c r="A9" s="139" t="s">
        <v>1176</v>
      </c>
      <c r="B9" s="131" t="s">
        <v>129</v>
      </c>
      <c r="C9" s="130"/>
      <c r="D9" s="131">
        <v>39297</v>
      </c>
      <c r="E9" s="131"/>
      <c r="F9" s="131"/>
      <c r="G9" s="131" t="s">
        <v>174</v>
      </c>
      <c r="H9" s="131" t="s">
        <v>175</v>
      </c>
      <c r="I9" s="140">
        <v>28.935483000000001</v>
      </c>
      <c r="J9" s="140">
        <v>-81.296329</v>
      </c>
      <c r="K9" s="131" t="s">
        <v>1119</v>
      </c>
      <c r="L9" s="131" t="s">
        <v>155</v>
      </c>
      <c r="M9" s="131" t="s">
        <v>1504</v>
      </c>
      <c r="N9" s="131" t="s">
        <v>1504</v>
      </c>
      <c r="O9" s="131" t="s">
        <v>950</v>
      </c>
      <c r="P9" s="128">
        <v>45861</v>
      </c>
      <c r="Q9" s="128">
        <v>46295</v>
      </c>
      <c r="R9" s="131" t="s">
        <v>161</v>
      </c>
      <c r="S9" s="131" t="s">
        <v>151</v>
      </c>
      <c r="T9" s="130"/>
      <c r="U9" s="131" t="s">
        <v>161</v>
      </c>
      <c r="V9" s="131"/>
      <c r="W9" s="131"/>
      <c r="X9" s="132">
        <v>0</v>
      </c>
      <c r="Y9" s="132">
        <v>0</v>
      </c>
      <c r="Z9" s="132">
        <v>0</v>
      </c>
      <c r="AA9" s="301">
        <v>4.0000000000000001E-3</v>
      </c>
      <c r="AB9" s="132">
        <v>0</v>
      </c>
      <c r="AC9" s="132">
        <v>0</v>
      </c>
      <c r="AD9" s="131" t="s">
        <v>143</v>
      </c>
      <c r="AE9" s="261">
        <v>25921.360000000001</v>
      </c>
      <c r="AF9" s="259">
        <v>1284717.6399999999</v>
      </c>
      <c r="AG9" s="263">
        <v>0</v>
      </c>
      <c r="AH9" s="263">
        <v>0</v>
      </c>
      <c r="AI9" s="263">
        <v>0</v>
      </c>
      <c r="AJ9" s="263">
        <v>0</v>
      </c>
      <c r="AK9" s="133" t="s">
        <v>152</v>
      </c>
      <c r="AL9" s="134"/>
      <c r="AM9" s="119">
        <v>0</v>
      </c>
      <c r="AN9" s="135" t="s">
        <v>159</v>
      </c>
      <c r="AO9" s="135" t="s">
        <v>143</v>
      </c>
      <c r="AP9" s="266">
        <v>0</v>
      </c>
      <c r="AQ9" s="266">
        <v>0</v>
      </c>
      <c r="AR9" s="266">
        <v>0</v>
      </c>
      <c r="AS9" s="266">
        <v>0</v>
      </c>
      <c r="AT9" s="270">
        <v>1310639</v>
      </c>
      <c r="AU9" s="266">
        <v>0</v>
      </c>
      <c r="AV9" s="259">
        <v>3931918</v>
      </c>
      <c r="AW9" s="259">
        <v>5242557</v>
      </c>
      <c r="AX9" s="259">
        <v>5242557</v>
      </c>
      <c r="AY9" s="137"/>
      <c r="AZ9" s="137"/>
      <c r="BA9" s="146"/>
    </row>
    <row r="10" spans="1:53" s="147" customFormat="1" ht="141.75" x14ac:dyDescent="0.25">
      <c r="A10" s="155" t="s">
        <v>177</v>
      </c>
      <c r="B10" s="156" t="s">
        <v>129</v>
      </c>
      <c r="C10" s="157">
        <v>2022</v>
      </c>
      <c r="D10" s="156" t="s">
        <v>1192</v>
      </c>
      <c r="E10" s="156"/>
      <c r="F10" s="156"/>
      <c r="G10" s="156" t="s">
        <v>179</v>
      </c>
      <c r="H10" s="156" t="s">
        <v>1180</v>
      </c>
      <c r="I10" s="158">
        <v>28.085076999999998</v>
      </c>
      <c r="J10" s="158">
        <v>-80.652180000000001</v>
      </c>
      <c r="K10" s="156" t="s">
        <v>180</v>
      </c>
      <c r="L10" s="156" t="s">
        <v>133</v>
      </c>
      <c r="M10" s="159" t="s">
        <v>181</v>
      </c>
      <c r="N10" s="156" t="s">
        <v>182</v>
      </c>
      <c r="O10" s="156" t="s">
        <v>156</v>
      </c>
      <c r="P10" s="160">
        <v>45047</v>
      </c>
      <c r="Q10" s="160">
        <v>45868</v>
      </c>
      <c r="R10" s="156" t="s">
        <v>1193</v>
      </c>
      <c r="S10" s="156" t="s">
        <v>151</v>
      </c>
      <c r="T10" s="157">
        <v>2022</v>
      </c>
      <c r="U10" s="156"/>
      <c r="V10" s="156"/>
      <c r="W10" s="156"/>
      <c r="X10" s="161">
        <v>7</v>
      </c>
      <c r="Y10" s="161">
        <v>7</v>
      </c>
      <c r="Z10" s="132">
        <v>0</v>
      </c>
      <c r="AA10" s="132">
        <v>0</v>
      </c>
      <c r="AB10" s="132">
        <v>0</v>
      </c>
      <c r="AC10" s="132">
        <v>0</v>
      </c>
      <c r="AD10" s="156" t="s">
        <v>184</v>
      </c>
      <c r="AE10" s="261">
        <v>23016376.379999999</v>
      </c>
      <c r="AF10" s="262">
        <v>97500</v>
      </c>
      <c r="AG10" s="259">
        <v>125000</v>
      </c>
      <c r="AH10" s="259">
        <v>125000</v>
      </c>
      <c r="AI10" s="259">
        <v>125000</v>
      </c>
      <c r="AJ10" s="259">
        <v>125000</v>
      </c>
      <c r="AK10" s="163" t="s">
        <v>152</v>
      </c>
      <c r="AL10" s="164"/>
      <c r="AM10" s="119">
        <v>0</v>
      </c>
      <c r="AN10" s="165" t="s">
        <v>142</v>
      </c>
      <c r="AO10" s="165" t="s">
        <v>143</v>
      </c>
      <c r="AP10" s="266">
        <v>0</v>
      </c>
      <c r="AQ10" s="266">
        <v>0</v>
      </c>
      <c r="AR10" s="272">
        <v>2450000</v>
      </c>
      <c r="AS10" s="272">
        <v>2450000</v>
      </c>
      <c r="AT10" s="273">
        <v>13183008.379999999</v>
      </c>
      <c r="AU10" s="266">
        <v>0</v>
      </c>
      <c r="AV10" s="264">
        <v>7383368</v>
      </c>
      <c r="AW10" s="273">
        <v>23016376.379999999</v>
      </c>
      <c r="AX10" s="273">
        <v>23016376.379999999</v>
      </c>
      <c r="AY10" s="162" t="s">
        <v>1501</v>
      </c>
      <c r="AZ10" s="137"/>
      <c r="BA10" s="146"/>
    </row>
    <row r="11" spans="1:53" s="147" customFormat="1" ht="248.25" customHeight="1" x14ac:dyDescent="0.25">
      <c r="A11" s="139" t="s">
        <v>185</v>
      </c>
      <c r="B11" s="131" t="s">
        <v>129</v>
      </c>
      <c r="C11" s="130"/>
      <c r="D11" s="131">
        <v>28454</v>
      </c>
      <c r="E11" s="131"/>
      <c r="F11" s="131"/>
      <c r="G11" s="144" t="s">
        <v>186</v>
      </c>
      <c r="H11" s="131" t="s">
        <v>187</v>
      </c>
      <c r="I11" s="140">
        <v>27.795411999999999</v>
      </c>
      <c r="J11" s="140">
        <v>-80.646649999999994</v>
      </c>
      <c r="K11" s="131" t="s">
        <v>180</v>
      </c>
      <c r="L11" s="131" t="s">
        <v>155</v>
      </c>
      <c r="M11" s="131" t="s">
        <v>1194</v>
      </c>
      <c r="N11" s="83" t="s">
        <v>188</v>
      </c>
      <c r="O11" s="131" t="s">
        <v>1480</v>
      </c>
      <c r="P11" s="128">
        <v>45292</v>
      </c>
      <c r="Q11" s="128">
        <v>49216</v>
      </c>
      <c r="R11" s="131" t="s">
        <v>183</v>
      </c>
      <c r="S11" s="131" t="s">
        <v>151</v>
      </c>
      <c r="T11" s="130"/>
      <c r="U11" s="131"/>
      <c r="V11" s="131"/>
      <c r="W11" s="131"/>
      <c r="X11" s="132">
        <v>18</v>
      </c>
      <c r="Y11" s="132">
        <v>18</v>
      </c>
      <c r="Z11" s="132">
        <v>0</v>
      </c>
      <c r="AA11" s="132">
        <v>0</v>
      </c>
      <c r="AB11" s="132">
        <v>0</v>
      </c>
      <c r="AC11" s="132">
        <v>0</v>
      </c>
      <c r="AD11" s="131" t="s">
        <v>184</v>
      </c>
      <c r="AE11" s="261">
        <v>9808049.1499999985</v>
      </c>
      <c r="AF11" s="259">
        <v>1028177.17</v>
      </c>
      <c r="AG11" s="259">
        <v>1100000</v>
      </c>
      <c r="AH11" s="259">
        <v>768948</v>
      </c>
      <c r="AI11" s="259">
        <v>768948</v>
      </c>
      <c r="AJ11" s="259">
        <v>768948</v>
      </c>
      <c r="AK11" s="133" t="s">
        <v>190</v>
      </c>
      <c r="AL11" s="134"/>
      <c r="AM11" s="119">
        <v>0</v>
      </c>
      <c r="AN11" s="135" t="s">
        <v>191</v>
      </c>
      <c r="AO11" s="135" t="s">
        <v>143</v>
      </c>
      <c r="AP11" s="266">
        <v>0</v>
      </c>
      <c r="AQ11" s="266">
        <v>0</v>
      </c>
      <c r="AR11" s="266">
        <v>0</v>
      </c>
      <c r="AS11" s="266">
        <v>0</v>
      </c>
      <c r="AT11" s="259">
        <v>16400000</v>
      </c>
      <c r="AU11" s="266">
        <v>0</v>
      </c>
      <c r="AV11" s="266">
        <v>0</v>
      </c>
      <c r="AW11" s="259">
        <v>16400000</v>
      </c>
      <c r="AX11" s="259">
        <v>16400000</v>
      </c>
      <c r="AY11" s="137" t="s">
        <v>1195</v>
      </c>
      <c r="AZ11" s="137"/>
      <c r="BA11" s="146"/>
    </row>
    <row r="12" spans="1:53" s="147" customFormat="1" ht="129" customHeight="1" x14ac:dyDescent="0.25">
      <c r="A12" s="139" t="s">
        <v>1199</v>
      </c>
      <c r="B12" s="131" t="s">
        <v>129</v>
      </c>
      <c r="C12" s="130">
        <v>2017</v>
      </c>
      <c r="D12" s="131">
        <v>41053</v>
      </c>
      <c r="E12" s="131"/>
      <c r="F12" s="131"/>
      <c r="G12" s="131" t="s">
        <v>1196</v>
      </c>
      <c r="H12" s="131" t="s">
        <v>1198</v>
      </c>
      <c r="I12" s="140">
        <v>29.394500000000001</v>
      </c>
      <c r="J12" s="140">
        <v>-82.182599999999994</v>
      </c>
      <c r="K12" s="131" t="s">
        <v>154</v>
      </c>
      <c r="L12" s="131" t="s">
        <v>155</v>
      </c>
      <c r="M12" s="131" t="s">
        <v>1200</v>
      </c>
      <c r="N12" s="131" t="s">
        <v>1201</v>
      </c>
      <c r="O12" s="131" t="s">
        <v>950</v>
      </c>
      <c r="P12" s="128">
        <v>45931</v>
      </c>
      <c r="Q12" s="128">
        <v>46402</v>
      </c>
      <c r="R12" s="131" t="s">
        <v>192</v>
      </c>
      <c r="S12" s="131" t="s">
        <v>137</v>
      </c>
      <c r="T12" s="130">
        <v>2025</v>
      </c>
      <c r="U12" s="131" t="s">
        <v>138</v>
      </c>
      <c r="V12" s="131" t="s">
        <v>139</v>
      </c>
      <c r="W12" s="131" t="s">
        <v>1202</v>
      </c>
      <c r="X12" s="132">
        <v>0</v>
      </c>
      <c r="Y12" s="132">
        <v>0.01</v>
      </c>
      <c r="Z12" s="132">
        <v>0</v>
      </c>
      <c r="AA12" s="132">
        <v>0</v>
      </c>
      <c r="AB12" s="132">
        <v>0</v>
      </c>
      <c r="AC12" s="132">
        <v>0</v>
      </c>
      <c r="AD12" s="131" t="s">
        <v>143</v>
      </c>
      <c r="AE12" s="259">
        <v>0</v>
      </c>
      <c r="AF12" s="259">
        <v>52500</v>
      </c>
      <c r="AG12" s="263">
        <v>0</v>
      </c>
      <c r="AH12" s="263">
        <v>0</v>
      </c>
      <c r="AI12" s="263">
        <v>0</v>
      </c>
      <c r="AJ12" s="263">
        <v>0</v>
      </c>
      <c r="AK12" s="133" t="s">
        <v>158</v>
      </c>
      <c r="AL12" s="134"/>
      <c r="AM12" s="119">
        <v>0</v>
      </c>
      <c r="AN12" s="135" t="s">
        <v>159</v>
      </c>
      <c r="AO12" s="135" t="s">
        <v>143</v>
      </c>
      <c r="AP12" s="266">
        <v>0</v>
      </c>
      <c r="AQ12" s="266">
        <v>0</v>
      </c>
      <c r="AR12" s="259">
        <v>52500</v>
      </c>
      <c r="AS12" s="271">
        <v>52500</v>
      </c>
      <c r="AT12" s="266">
        <v>0</v>
      </c>
      <c r="AU12" s="266">
        <v>0</v>
      </c>
      <c r="AV12" s="259">
        <v>52500</v>
      </c>
      <c r="AW12" s="259">
        <v>105000</v>
      </c>
      <c r="AX12" s="259">
        <v>105000</v>
      </c>
      <c r="AY12" s="137"/>
      <c r="AZ12" s="137"/>
      <c r="BA12" s="146"/>
    </row>
    <row r="13" spans="1:53" s="147" customFormat="1" ht="63" x14ac:dyDescent="0.25">
      <c r="A13" s="166" t="s">
        <v>1223</v>
      </c>
      <c r="B13" s="167" t="s">
        <v>129</v>
      </c>
      <c r="C13" s="166"/>
      <c r="D13" s="166">
        <v>41641</v>
      </c>
      <c r="E13" s="166"/>
      <c r="F13" s="166"/>
      <c r="G13" s="166" t="s">
        <v>1224</v>
      </c>
      <c r="H13" s="166" t="s">
        <v>1225</v>
      </c>
      <c r="I13" s="168">
        <v>27.732150000000001</v>
      </c>
      <c r="J13" s="168">
        <v>-80.485823999999994</v>
      </c>
      <c r="K13" s="166" t="s">
        <v>229</v>
      </c>
      <c r="L13" s="166" t="s">
        <v>155</v>
      </c>
      <c r="M13" s="166" t="s">
        <v>1226</v>
      </c>
      <c r="N13" s="167" t="s">
        <v>1227</v>
      </c>
      <c r="O13" s="166" t="s">
        <v>950</v>
      </c>
      <c r="P13" s="169">
        <v>45931</v>
      </c>
      <c r="Q13" s="169">
        <v>46295</v>
      </c>
      <c r="R13" s="166" t="s">
        <v>1228</v>
      </c>
      <c r="S13" s="166" t="s">
        <v>151</v>
      </c>
      <c r="T13" s="170"/>
      <c r="U13" s="171"/>
      <c r="V13" s="171"/>
      <c r="W13" s="171"/>
      <c r="X13" s="172">
        <v>0</v>
      </c>
      <c r="Y13" s="172">
        <v>5</v>
      </c>
      <c r="Z13" s="172">
        <v>0</v>
      </c>
      <c r="AA13" s="172">
        <v>0</v>
      </c>
      <c r="AB13" s="172">
        <v>0</v>
      </c>
      <c r="AC13" s="172">
        <v>0</v>
      </c>
      <c r="AD13" s="113"/>
      <c r="AE13" s="261">
        <v>33759.620000000003</v>
      </c>
      <c r="AF13" s="264">
        <v>5233.42</v>
      </c>
      <c r="AG13" s="263">
        <v>0</v>
      </c>
      <c r="AH13" s="263">
        <v>0</v>
      </c>
      <c r="AI13" s="263">
        <v>0</v>
      </c>
      <c r="AJ13" s="263">
        <v>0</v>
      </c>
      <c r="AK13" s="163" t="s">
        <v>158</v>
      </c>
      <c r="AL13" s="23"/>
      <c r="AM13" s="118">
        <v>0</v>
      </c>
      <c r="AN13" s="173" t="s">
        <v>1222</v>
      </c>
      <c r="AO13" s="174" t="s">
        <v>1222</v>
      </c>
      <c r="AP13" s="266">
        <v>0</v>
      </c>
      <c r="AQ13" s="266">
        <v>0</v>
      </c>
      <c r="AR13" s="266">
        <v>0</v>
      </c>
      <c r="AS13" s="266">
        <v>0</v>
      </c>
      <c r="AT13" s="273">
        <v>38993.040000000001</v>
      </c>
      <c r="AU13" s="266">
        <v>0</v>
      </c>
      <c r="AV13" s="273">
        <v>12997.68</v>
      </c>
      <c r="AW13" s="273">
        <v>51990.720000000001</v>
      </c>
      <c r="AX13" s="273">
        <v>51990.720000000001</v>
      </c>
      <c r="AY13" s="171"/>
      <c r="AZ13" s="152"/>
      <c r="BA13" s="138"/>
    </row>
    <row r="14" spans="1:53" s="147" customFormat="1" ht="261" customHeight="1" x14ac:dyDescent="0.25">
      <c r="A14" s="125" t="s">
        <v>1229</v>
      </c>
      <c r="B14" s="125" t="s">
        <v>129</v>
      </c>
      <c r="C14" s="179">
        <v>2023</v>
      </c>
      <c r="D14" s="179">
        <v>38884</v>
      </c>
      <c r="E14" s="179"/>
      <c r="F14" s="179"/>
      <c r="G14" s="125" t="s">
        <v>1230</v>
      </c>
      <c r="H14" s="125" t="s">
        <v>1197</v>
      </c>
      <c r="I14" s="127">
        <v>30.2089493</v>
      </c>
      <c r="J14" s="127">
        <v>-81.372914499999993</v>
      </c>
      <c r="K14" s="126" t="s">
        <v>195</v>
      </c>
      <c r="L14" s="125" t="s">
        <v>155</v>
      </c>
      <c r="M14" s="125" t="s">
        <v>1490</v>
      </c>
      <c r="N14" s="125" t="s">
        <v>1231</v>
      </c>
      <c r="O14" s="125" t="s">
        <v>950</v>
      </c>
      <c r="P14" s="129">
        <v>45658</v>
      </c>
      <c r="Q14" s="129">
        <v>46934</v>
      </c>
      <c r="R14" s="179" t="s">
        <v>194</v>
      </c>
      <c r="S14" s="179" t="s">
        <v>137</v>
      </c>
      <c r="T14" s="145">
        <v>2025</v>
      </c>
      <c r="U14" s="152"/>
      <c r="V14" s="152"/>
      <c r="W14" s="152"/>
      <c r="X14" s="180">
        <v>0</v>
      </c>
      <c r="Y14" s="180">
        <v>0</v>
      </c>
      <c r="Z14" s="181">
        <v>0</v>
      </c>
      <c r="AA14" s="181">
        <v>0</v>
      </c>
      <c r="AB14" s="180">
        <v>0</v>
      </c>
      <c r="AC14" s="182">
        <v>0</v>
      </c>
      <c r="AD14" s="131" t="s">
        <v>143</v>
      </c>
      <c r="AE14" s="261">
        <v>1946793.95</v>
      </c>
      <c r="AF14" s="259">
        <v>1053206.05</v>
      </c>
      <c r="AG14" s="263">
        <v>0</v>
      </c>
      <c r="AH14" s="263">
        <v>0</v>
      </c>
      <c r="AI14" s="263">
        <v>0</v>
      </c>
      <c r="AJ14" s="263">
        <v>0</v>
      </c>
      <c r="AK14" s="176" t="s">
        <v>158</v>
      </c>
      <c r="AL14" s="149"/>
      <c r="AM14" s="119">
        <v>0</v>
      </c>
      <c r="AN14" s="135" t="s">
        <v>163</v>
      </c>
      <c r="AO14" s="135" t="s">
        <v>143</v>
      </c>
      <c r="AP14" s="266">
        <v>0</v>
      </c>
      <c r="AQ14" s="266">
        <v>0</v>
      </c>
      <c r="AR14" s="259">
        <v>3000000</v>
      </c>
      <c r="AS14" s="259">
        <f>SUM(AP14:AR14)</f>
        <v>3000000</v>
      </c>
      <c r="AT14" s="266">
        <v>0</v>
      </c>
      <c r="AU14" s="266">
        <v>0</v>
      </c>
      <c r="AV14" s="259">
        <f>SUM(AS14:AU14)</f>
        <v>3000000</v>
      </c>
      <c r="AW14" s="259">
        <v>6000000</v>
      </c>
      <c r="AX14" s="259">
        <v>6000000</v>
      </c>
      <c r="AY14" s="152"/>
      <c r="AZ14" s="152"/>
      <c r="BA14" s="138"/>
    </row>
    <row r="15" spans="1:53" s="147" customFormat="1" ht="179.25" customHeight="1" x14ac:dyDescent="0.25">
      <c r="A15" s="125" t="s">
        <v>1232</v>
      </c>
      <c r="B15" s="126" t="s">
        <v>129</v>
      </c>
      <c r="C15" s="125"/>
      <c r="D15" s="125">
        <v>41792</v>
      </c>
      <c r="E15" s="125" t="s">
        <v>200</v>
      </c>
      <c r="F15" s="125">
        <v>40785</v>
      </c>
      <c r="G15" s="125" t="s">
        <v>1233</v>
      </c>
      <c r="H15" s="125" t="s">
        <v>1234</v>
      </c>
      <c r="I15" s="127">
        <v>29.247810000000001</v>
      </c>
      <c r="J15" s="127">
        <v>-81.453660999999997</v>
      </c>
      <c r="K15" s="125" t="s">
        <v>229</v>
      </c>
      <c r="L15" s="125" t="s">
        <v>155</v>
      </c>
      <c r="M15" s="125" t="s">
        <v>1235</v>
      </c>
      <c r="N15" s="126" t="s">
        <v>1236</v>
      </c>
      <c r="O15" s="125" t="s">
        <v>156</v>
      </c>
      <c r="P15" s="129">
        <v>46009</v>
      </c>
      <c r="Q15" s="129">
        <v>46295</v>
      </c>
      <c r="R15" s="125" t="s">
        <v>1237</v>
      </c>
      <c r="S15" s="125" t="s">
        <v>151</v>
      </c>
      <c r="T15" s="175"/>
      <c r="U15" s="152"/>
      <c r="V15" s="152"/>
      <c r="W15" s="152"/>
      <c r="X15" s="148">
        <v>0.01</v>
      </c>
      <c r="Y15" s="148">
        <v>0.01</v>
      </c>
      <c r="Z15" s="148">
        <v>0</v>
      </c>
      <c r="AA15" s="148">
        <v>0</v>
      </c>
      <c r="AB15" s="148">
        <v>0</v>
      </c>
      <c r="AC15" s="148">
        <v>0</v>
      </c>
      <c r="AD15" s="152"/>
      <c r="AE15" s="261">
        <v>32017.34</v>
      </c>
      <c r="AF15" s="259">
        <v>986.32</v>
      </c>
      <c r="AG15" s="263">
        <v>0</v>
      </c>
      <c r="AH15" s="263">
        <v>0</v>
      </c>
      <c r="AI15" s="263">
        <v>0</v>
      </c>
      <c r="AJ15" s="263">
        <v>0</v>
      </c>
      <c r="AK15" s="133" t="s">
        <v>158</v>
      </c>
      <c r="AL15" s="149"/>
      <c r="AM15" s="119">
        <v>0</v>
      </c>
      <c r="AN15" s="135" t="s">
        <v>1222</v>
      </c>
      <c r="AO15" s="135" t="s">
        <v>1222</v>
      </c>
      <c r="AP15" s="266">
        <v>0</v>
      </c>
      <c r="AQ15" s="266">
        <v>0</v>
      </c>
      <c r="AR15" s="266">
        <v>0</v>
      </c>
      <c r="AS15" s="266">
        <v>0</v>
      </c>
      <c r="AT15" s="260">
        <v>33003.660000000003</v>
      </c>
      <c r="AU15" s="266">
        <v>0</v>
      </c>
      <c r="AV15" s="260">
        <v>11001.22</v>
      </c>
      <c r="AW15" s="260">
        <v>44004.88</v>
      </c>
      <c r="AX15" s="260">
        <v>44004.88</v>
      </c>
      <c r="AY15" s="151"/>
      <c r="AZ15" s="152"/>
      <c r="BA15" s="138"/>
    </row>
    <row r="16" spans="1:53" s="192" customFormat="1" ht="273.75" customHeight="1" x14ac:dyDescent="0.25">
      <c r="A16" s="183" t="s">
        <v>1204</v>
      </c>
      <c r="B16" s="184" t="s">
        <v>129</v>
      </c>
      <c r="C16" s="185">
        <v>2020</v>
      </c>
      <c r="D16" s="184">
        <v>40943</v>
      </c>
      <c r="E16" s="184" t="s">
        <v>200</v>
      </c>
      <c r="F16" s="184">
        <v>35825</v>
      </c>
      <c r="G16" s="184" t="s">
        <v>196</v>
      </c>
      <c r="H16" s="184" t="s">
        <v>1203</v>
      </c>
      <c r="I16" s="186">
        <v>28.557192000000001</v>
      </c>
      <c r="J16" s="186">
        <v>-81.196241000000001</v>
      </c>
      <c r="K16" s="184" t="s">
        <v>154</v>
      </c>
      <c r="L16" s="184" t="s">
        <v>155</v>
      </c>
      <c r="M16" s="184" t="s">
        <v>1205</v>
      </c>
      <c r="N16" s="184" t="s">
        <v>197</v>
      </c>
      <c r="O16" s="184" t="s">
        <v>950</v>
      </c>
      <c r="P16" s="129">
        <v>45931</v>
      </c>
      <c r="Q16" s="129">
        <v>46295</v>
      </c>
      <c r="R16" s="184" t="s">
        <v>198</v>
      </c>
      <c r="S16" s="184" t="s">
        <v>165</v>
      </c>
      <c r="T16" s="185">
        <v>2025</v>
      </c>
      <c r="U16" s="184" t="s">
        <v>199</v>
      </c>
      <c r="V16" s="184"/>
      <c r="W16" s="184"/>
      <c r="X16" s="187">
        <v>0</v>
      </c>
      <c r="Y16" s="187">
        <v>0.04</v>
      </c>
      <c r="Z16" s="187">
        <v>0</v>
      </c>
      <c r="AA16" s="187">
        <v>0</v>
      </c>
      <c r="AB16" s="187">
        <v>0</v>
      </c>
      <c r="AC16" s="187">
        <v>0</v>
      </c>
      <c r="AD16" s="184" t="s">
        <v>143</v>
      </c>
      <c r="AE16" s="265">
        <v>0</v>
      </c>
      <c r="AF16" s="265">
        <v>51502</v>
      </c>
      <c r="AG16" s="266">
        <v>0</v>
      </c>
      <c r="AH16" s="266">
        <v>0</v>
      </c>
      <c r="AI16" s="266">
        <v>0</v>
      </c>
      <c r="AJ16" s="266">
        <v>0</v>
      </c>
      <c r="AK16" s="188" t="s">
        <v>158</v>
      </c>
      <c r="AL16" s="189"/>
      <c r="AM16" s="119">
        <v>0</v>
      </c>
      <c r="AN16" s="190" t="s">
        <v>159</v>
      </c>
      <c r="AO16" s="190" t="s">
        <v>143</v>
      </c>
      <c r="AP16" s="266">
        <v>0</v>
      </c>
      <c r="AQ16" s="266">
        <v>0</v>
      </c>
      <c r="AR16" s="265">
        <v>51502</v>
      </c>
      <c r="AS16" s="274">
        <v>51502</v>
      </c>
      <c r="AT16" s="266">
        <v>0</v>
      </c>
      <c r="AU16" s="266">
        <v>0</v>
      </c>
      <c r="AV16" s="265">
        <v>51502</v>
      </c>
      <c r="AW16" s="265">
        <v>103004</v>
      </c>
      <c r="AX16" s="265">
        <v>103004</v>
      </c>
      <c r="AY16" s="191"/>
      <c r="AZ16" s="137" t="s">
        <v>1243</v>
      </c>
      <c r="BA16" s="146"/>
    </row>
    <row r="17" spans="1:90" s="192" customFormat="1" ht="207.75" customHeight="1" x14ac:dyDescent="0.25">
      <c r="A17" s="139" t="s">
        <v>1177</v>
      </c>
      <c r="B17" s="131" t="s">
        <v>129</v>
      </c>
      <c r="C17" s="130"/>
      <c r="D17" s="131">
        <v>38992</v>
      </c>
      <c r="E17" s="131" t="s">
        <v>200</v>
      </c>
      <c r="F17" s="131" t="s">
        <v>1174</v>
      </c>
      <c r="G17" s="131" t="s">
        <v>201</v>
      </c>
      <c r="H17" s="131" t="s">
        <v>202</v>
      </c>
      <c r="I17" s="140">
        <v>28.694099999999999</v>
      </c>
      <c r="J17" s="140">
        <v>-81.483400000000003</v>
      </c>
      <c r="K17" s="131" t="s">
        <v>160</v>
      </c>
      <c r="L17" s="131" t="s">
        <v>155</v>
      </c>
      <c r="M17" s="131" t="s">
        <v>203</v>
      </c>
      <c r="N17" s="131" t="s">
        <v>204</v>
      </c>
      <c r="O17" s="131" t="s">
        <v>950</v>
      </c>
      <c r="P17" s="129">
        <v>45992</v>
      </c>
      <c r="Q17" s="129">
        <v>46752</v>
      </c>
      <c r="R17" s="131" t="s">
        <v>1206</v>
      </c>
      <c r="S17" s="131" t="s">
        <v>165</v>
      </c>
      <c r="T17" s="130"/>
      <c r="U17" s="131" t="s">
        <v>199</v>
      </c>
      <c r="V17" s="131"/>
      <c r="W17" s="131"/>
      <c r="X17" s="132">
        <v>0</v>
      </c>
      <c r="Y17" s="132">
        <v>0</v>
      </c>
      <c r="Z17" s="132">
        <v>0</v>
      </c>
      <c r="AA17" s="132">
        <v>0.1</v>
      </c>
      <c r="AB17" s="132">
        <v>0</v>
      </c>
      <c r="AC17" s="132">
        <v>0</v>
      </c>
      <c r="AD17" s="131" t="s">
        <v>143</v>
      </c>
      <c r="AE17" s="259">
        <v>0</v>
      </c>
      <c r="AF17" s="259">
        <v>3000000</v>
      </c>
      <c r="AG17" s="266">
        <v>0</v>
      </c>
      <c r="AH17" s="266">
        <v>0</v>
      </c>
      <c r="AI17" s="266">
        <v>0</v>
      </c>
      <c r="AJ17" s="266">
        <v>0</v>
      </c>
      <c r="AK17" s="133" t="s">
        <v>152</v>
      </c>
      <c r="AL17" s="134"/>
      <c r="AM17" s="119">
        <v>0</v>
      </c>
      <c r="AN17" s="135" t="s">
        <v>159</v>
      </c>
      <c r="AO17" s="135" t="s">
        <v>143</v>
      </c>
      <c r="AP17" s="266">
        <v>0</v>
      </c>
      <c r="AQ17" s="266">
        <v>0</v>
      </c>
      <c r="AR17" s="266">
        <v>0</v>
      </c>
      <c r="AS17" s="266">
        <v>0</v>
      </c>
      <c r="AT17" s="259">
        <v>3000000</v>
      </c>
      <c r="AU17" s="266">
        <v>0</v>
      </c>
      <c r="AV17" s="259">
        <v>25390000</v>
      </c>
      <c r="AW17" s="259">
        <v>24000000</v>
      </c>
      <c r="AX17" s="259">
        <v>28390000</v>
      </c>
      <c r="AY17" s="154" t="s">
        <v>1207</v>
      </c>
      <c r="AZ17" s="137"/>
      <c r="BA17" s="146"/>
    </row>
    <row r="18" spans="1:90" s="192" customFormat="1" ht="182.45" customHeight="1" x14ac:dyDescent="0.25">
      <c r="A18" s="125" t="s">
        <v>1209</v>
      </c>
      <c r="B18" s="184" t="s">
        <v>129</v>
      </c>
      <c r="C18" s="185">
        <v>2005</v>
      </c>
      <c r="D18" s="184" t="s">
        <v>1210</v>
      </c>
      <c r="E18" s="184" t="s">
        <v>1208</v>
      </c>
      <c r="F18" s="184">
        <v>38616</v>
      </c>
      <c r="G18" s="184" t="s">
        <v>206</v>
      </c>
      <c r="H18" s="184" t="s">
        <v>1211</v>
      </c>
      <c r="I18" s="186">
        <v>28.340610000000002</v>
      </c>
      <c r="J18" s="186">
        <v>-80.933683000000002</v>
      </c>
      <c r="K18" s="184" t="s">
        <v>146</v>
      </c>
      <c r="L18" s="184" t="s">
        <v>133</v>
      </c>
      <c r="M18" s="184" t="s">
        <v>1521</v>
      </c>
      <c r="N18" s="184" t="s">
        <v>207</v>
      </c>
      <c r="O18" s="184" t="s">
        <v>149</v>
      </c>
      <c r="P18" s="129">
        <v>46784</v>
      </c>
      <c r="Q18" s="129">
        <v>48243</v>
      </c>
      <c r="R18" s="184" t="s">
        <v>208</v>
      </c>
      <c r="S18" s="184" t="s">
        <v>165</v>
      </c>
      <c r="T18" s="185">
        <v>2025</v>
      </c>
      <c r="U18" s="184" t="s">
        <v>199</v>
      </c>
      <c r="V18" s="184" t="s">
        <v>1212</v>
      </c>
      <c r="W18" s="184"/>
      <c r="X18" s="161">
        <v>0</v>
      </c>
      <c r="Y18" s="187">
        <v>13.4</v>
      </c>
      <c r="Z18" s="161">
        <v>0</v>
      </c>
      <c r="AA18" s="132">
        <v>0</v>
      </c>
      <c r="AB18" s="132">
        <v>0</v>
      </c>
      <c r="AC18" s="132">
        <v>0</v>
      </c>
      <c r="AD18" s="193" t="s">
        <v>1213</v>
      </c>
      <c r="AE18" s="261">
        <v>1639397.3</v>
      </c>
      <c r="AF18" s="265">
        <v>2400000</v>
      </c>
      <c r="AG18" s="265">
        <v>3300000</v>
      </c>
      <c r="AH18" s="265">
        <v>20000000</v>
      </c>
      <c r="AI18" s="265">
        <v>20000000</v>
      </c>
      <c r="AJ18" s="265">
        <v>20000000</v>
      </c>
      <c r="AK18" s="188" t="s">
        <v>158</v>
      </c>
      <c r="AL18" s="189"/>
      <c r="AM18" s="119">
        <v>0</v>
      </c>
      <c r="AN18" s="190" t="s">
        <v>209</v>
      </c>
      <c r="AO18" s="190" t="s">
        <v>143</v>
      </c>
      <c r="AP18" s="266">
        <v>0</v>
      </c>
      <c r="AQ18" s="266">
        <v>0</v>
      </c>
      <c r="AR18" s="265">
        <v>58943745</v>
      </c>
      <c r="AS18" s="265">
        <v>58943745</v>
      </c>
      <c r="AT18" s="265">
        <v>23556255</v>
      </c>
      <c r="AU18" s="266">
        <v>0</v>
      </c>
      <c r="AV18" s="265">
        <v>47500000</v>
      </c>
      <c r="AW18" s="265">
        <v>105000000</v>
      </c>
      <c r="AX18" s="265">
        <v>105000000</v>
      </c>
      <c r="AY18" s="191" t="s">
        <v>1522</v>
      </c>
      <c r="AZ18" s="177" t="s">
        <v>1214</v>
      </c>
      <c r="BA18" s="194"/>
    </row>
    <row r="19" spans="1:90" s="192" customFormat="1" ht="207.75" customHeight="1" x14ac:dyDescent="0.25">
      <c r="A19" s="139" t="s">
        <v>1178</v>
      </c>
      <c r="B19" s="131" t="s">
        <v>129</v>
      </c>
      <c r="C19" s="130"/>
      <c r="D19" s="131">
        <v>38834</v>
      </c>
      <c r="E19" s="131"/>
      <c r="F19" s="131"/>
      <c r="G19" s="131" t="s">
        <v>210</v>
      </c>
      <c r="H19" s="131" t="s">
        <v>211</v>
      </c>
      <c r="I19" s="140">
        <v>28.909804000000001</v>
      </c>
      <c r="J19" s="140">
        <v>-81.325227999999996</v>
      </c>
      <c r="K19" s="131" t="s">
        <v>160</v>
      </c>
      <c r="L19" s="131" t="s">
        <v>155</v>
      </c>
      <c r="M19" s="131" t="s">
        <v>212</v>
      </c>
      <c r="N19" s="131" t="s">
        <v>213</v>
      </c>
      <c r="O19" s="131" t="s">
        <v>156</v>
      </c>
      <c r="P19" s="129">
        <v>45670</v>
      </c>
      <c r="Q19" s="129">
        <v>46295</v>
      </c>
      <c r="R19" s="131" t="s">
        <v>161</v>
      </c>
      <c r="S19" s="131" t="s">
        <v>151</v>
      </c>
      <c r="T19" s="130"/>
      <c r="U19" s="131" t="s">
        <v>161</v>
      </c>
      <c r="V19" s="131"/>
      <c r="W19" s="131"/>
      <c r="X19" s="132">
        <v>0</v>
      </c>
      <c r="Y19" s="132">
        <v>0</v>
      </c>
      <c r="Z19" s="132">
        <v>0.39</v>
      </c>
      <c r="AA19" s="132">
        <v>0.39</v>
      </c>
      <c r="AB19" s="132">
        <v>5</v>
      </c>
      <c r="AC19" s="132">
        <v>0</v>
      </c>
      <c r="AD19" s="131" t="s">
        <v>143</v>
      </c>
      <c r="AE19" s="261">
        <v>1420598.99</v>
      </c>
      <c r="AF19" s="259">
        <v>328997.01</v>
      </c>
      <c r="AG19" s="266">
        <v>0</v>
      </c>
      <c r="AH19" s="266">
        <v>0</v>
      </c>
      <c r="AI19" s="266">
        <v>0</v>
      </c>
      <c r="AJ19" s="266">
        <v>0</v>
      </c>
      <c r="AK19" s="133" t="s">
        <v>158</v>
      </c>
      <c r="AL19" s="134"/>
      <c r="AM19" s="118">
        <v>0</v>
      </c>
      <c r="AN19" s="135" t="s">
        <v>159</v>
      </c>
      <c r="AO19" s="135" t="s">
        <v>143</v>
      </c>
      <c r="AP19" s="263">
        <v>0</v>
      </c>
      <c r="AQ19" s="263">
        <v>0</v>
      </c>
      <c r="AR19" s="263">
        <v>0</v>
      </c>
      <c r="AS19" s="263">
        <v>0</v>
      </c>
      <c r="AT19" s="259">
        <v>1749596</v>
      </c>
      <c r="AU19" s="263">
        <v>0</v>
      </c>
      <c r="AV19" s="259">
        <v>12410687</v>
      </c>
      <c r="AW19" s="259">
        <v>14160283</v>
      </c>
      <c r="AX19" s="259">
        <v>14160283</v>
      </c>
      <c r="AY19" s="137"/>
      <c r="AZ19" s="137"/>
      <c r="BA19" s="146"/>
    </row>
    <row r="20" spans="1:90" s="147" customFormat="1" ht="16.5" thickBot="1" x14ac:dyDescent="0.3">
      <c r="A20" s="109" t="s">
        <v>1238</v>
      </c>
      <c r="B20" s="195"/>
      <c r="C20" s="196"/>
      <c r="D20" s="195"/>
      <c r="E20" s="195"/>
      <c r="F20" s="195"/>
      <c r="G20" s="195"/>
      <c r="H20" s="195"/>
      <c r="I20" s="197"/>
      <c r="J20" s="197"/>
      <c r="K20" s="195"/>
      <c r="L20" s="195"/>
      <c r="M20" s="195"/>
      <c r="N20" s="195"/>
      <c r="O20" s="195"/>
      <c r="P20" s="198"/>
      <c r="Q20" s="198"/>
      <c r="R20" s="195"/>
      <c r="S20" s="195"/>
      <c r="T20" s="196"/>
      <c r="U20" s="195"/>
      <c r="V20" s="195"/>
      <c r="W20" s="199" t="s">
        <v>214</v>
      </c>
      <c r="X20" s="200">
        <f t="shared" ref="X20:AC20" si="0">SUBTOTAL(109,X3:X19)</f>
        <v>32.059999999999995</v>
      </c>
      <c r="Y20" s="200">
        <f t="shared" si="0"/>
        <v>66.009999999999991</v>
      </c>
      <c r="Z20" s="200">
        <f t="shared" si="0"/>
        <v>0.39</v>
      </c>
      <c r="AA20" s="200">
        <f t="shared" si="0"/>
        <v>0.99399999999999999</v>
      </c>
      <c r="AB20" s="200">
        <f t="shared" si="0"/>
        <v>5.07</v>
      </c>
      <c r="AC20" s="201">
        <f t="shared" si="0"/>
        <v>0</v>
      </c>
      <c r="AD20" s="202" t="s">
        <v>214</v>
      </c>
      <c r="AE20" s="267">
        <f t="shared" ref="AE20:AJ20" si="1">SUBTOTAL(109,AE3:AE19)</f>
        <v>147826278.81</v>
      </c>
      <c r="AF20" s="267">
        <f t="shared" si="1"/>
        <v>33310915.390000008</v>
      </c>
      <c r="AG20" s="267">
        <f t="shared" si="1"/>
        <v>8965000</v>
      </c>
      <c r="AH20" s="267">
        <f t="shared" si="1"/>
        <v>25333948</v>
      </c>
      <c r="AI20" s="267">
        <f t="shared" si="1"/>
        <v>52333948</v>
      </c>
      <c r="AJ20" s="268">
        <f t="shared" si="1"/>
        <v>45903948</v>
      </c>
      <c r="AK20" s="269">
        <f>SUM(WPTable[[#This Row],[WRDWP Current FY Funding (FY 2026-27)]:[WRDWP Current FY+4 Funding (FY 2030-31)]])</f>
        <v>165847759.39000002</v>
      </c>
      <c r="AL20" s="203"/>
      <c r="AM20" s="203"/>
      <c r="AN20" s="204"/>
      <c r="AO20" s="204"/>
      <c r="AP20" s="203"/>
      <c r="AQ20" s="203"/>
      <c r="AR20" s="203"/>
      <c r="AS20" s="205"/>
      <c r="AT20" s="203"/>
      <c r="AU20" s="203"/>
      <c r="AV20" s="203"/>
      <c r="AW20" s="203"/>
      <c r="AX20" s="203"/>
      <c r="AY20" s="195"/>
      <c r="AZ20" s="195"/>
      <c r="BA20" s="236"/>
    </row>
    <row r="21" spans="1:90" s="147" customFormat="1" x14ac:dyDescent="0.25">
      <c r="A21" s="206"/>
      <c r="B21" s="195"/>
      <c r="C21" s="196"/>
      <c r="D21" s="195"/>
      <c r="E21" s="195"/>
      <c r="F21" s="195"/>
      <c r="G21" s="195"/>
      <c r="H21" s="195"/>
      <c r="I21" s="197"/>
      <c r="J21" s="197"/>
      <c r="K21" s="195"/>
      <c r="L21" s="195"/>
      <c r="M21" s="195"/>
      <c r="N21" s="195"/>
      <c r="O21" s="195"/>
      <c r="P21" s="198"/>
      <c r="Q21" s="198"/>
      <c r="R21" s="195"/>
      <c r="S21" s="195"/>
      <c r="T21" s="196"/>
      <c r="U21" s="195"/>
      <c r="V21" s="195"/>
      <c r="W21" s="195"/>
      <c r="X21" s="207"/>
      <c r="Y21" s="207"/>
      <c r="Z21" s="207"/>
      <c r="AA21" s="207"/>
      <c r="AB21" s="207"/>
      <c r="AC21" s="207"/>
      <c r="AD21" s="195"/>
      <c r="AE21" s="203"/>
      <c r="AF21" s="203"/>
      <c r="AG21" s="203"/>
      <c r="AH21" s="203"/>
      <c r="AI21" s="203"/>
      <c r="AJ21" s="203"/>
      <c r="AK21" s="203"/>
      <c r="AL21" s="203"/>
      <c r="AM21" s="203"/>
      <c r="AN21" s="204"/>
      <c r="AO21" s="204"/>
      <c r="AP21" s="203"/>
      <c r="AQ21" s="203"/>
      <c r="AR21" s="203"/>
      <c r="AS21" s="205"/>
      <c r="AT21" s="203"/>
      <c r="AU21" s="203"/>
      <c r="AV21" s="203"/>
      <c r="AW21" s="203"/>
      <c r="AX21" s="203"/>
      <c r="AY21" s="195"/>
      <c r="AZ21" s="249"/>
      <c r="BA21" s="250"/>
    </row>
    <row r="22" spans="1:90" s="209" customFormat="1" ht="78.75" x14ac:dyDescent="0.25">
      <c r="A22" s="125" t="s">
        <v>220</v>
      </c>
      <c r="B22" s="126" t="s">
        <v>129</v>
      </c>
      <c r="C22" s="125">
        <v>2019</v>
      </c>
      <c r="D22" s="125" t="s">
        <v>221</v>
      </c>
      <c r="E22" s="125"/>
      <c r="F22" s="125"/>
      <c r="G22" s="125" t="s">
        <v>222</v>
      </c>
      <c r="H22" s="125" t="s">
        <v>223</v>
      </c>
      <c r="I22" s="127">
        <v>29.045715999999999</v>
      </c>
      <c r="J22" s="127">
        <v>-81.170779999999993</v>
      </c>
      <c r="K22" s="125" t="s">
        <v>195</v>
      </c>
      <c r="L22" s="125" t="s">
        <v>155</v>
      </c>
      <c r="M22" s="125" t="s">
        <v>1245</v>
      </c>
      <c r="N22" s="125" t="s">
        <v>1246</v>
      </c>
      <c r="O22" s="125" t="s">
        <v>219</v>
      </c>
      <c r="P22" s="129"/>
      <c r="Q22" s="129"/>
      <c r="R22" s="125" t="s">
        <v>224</v>
      </c>
      <c r="S22" s="125" t="s">
        <v>151</v>
      </c>
      <c r="T22" s="125">
        <v>2019</v>
      </c>
      <c r="U22" s="125" t="s">
        <v>225</v>
      </c>
      <c r="V22" s="125"/>
      <c r="W22" s="125" t="s">
        <v>226</v>
      </c>
      <c r="X22" s="148">
        <v>0</v>
      </c>
      <c r="Y22" s="148">
        <v>4.2</v>
      </c>
      <c r="Z22" s="148">
        <v>0</v>
      </c>
      <c r="AA22" s="148">
        <v>0</v>
      </c>
      <c r="AB22" s="148">
        <v>0</v>
      </c>
      <c r="AC22" s="148">
        <v>0</v>
      </c>
      <c r="AD22" s="125"/>
      <c r="AE22" s="117">
        <v>0</v>
      </c>
      <c r="AF22" s="117">
        <v>0</v>
      </c>
      <c r="AG22" s="117">
        <v>0</v>
      </c>
      <c r="AH22" s="117">
        <v>0</v>
      </c>
      <c r="AI22" s="117">
        <v>0</v>
      </c>
      <c r="AJ22" s="117">
        <v>0</v>
      </c>
      <c r="AK22" s="125"/>
      <c r="AL22" s="125"/>
      <c r="AM22" s="263">
        <v>7400000</v>
      </c>
      <c r="AN22" s="150"/>
      <c r="AO22" s="150"/>
      <c r="AP22" s="125"/>
      <c r="AQ22" s="125"/>
      <c r="AR22" s="150"/>
      <c r="AS22" s="125"/>
      <c r="AT22" s="119">
        <v>0</v>
      </c>
      <c r="AU22" s="119">
        <v>0</v>
      </c>
      <c r="AV22" s="119">
        <v>0</v>
      </c>
      <c r="AW22" s="119">
        <v>0</v>
      </c>
      <c r="AX22" s="119">
        <v>0</v>
      </c>
      <c r="AY22" s="119"/>
      <c r="AZ22" s="118"/>
      <c r="BA22" s="124"/>
      <c r="BB22" s="123"/>
      <c r="BC22" s="123"/>
      <c r="BD22" s="123"/>
      <c r="BE22" s="123"/>
      <c r="BF22" s="123"/>
      <c r="BG22" s="123"/>
      <c r="BH22" s="123"/>
      <c r="BI22" s="123"/>
      <c r="BJ22" s="123"/>
      <c r="BK22" s="120"/>
      <c r="BL22" s="120"/>
      <c r="BM22" s="120"/>
      <c r="BN22" s="120"/>
      <c r="BO22" s="121"/>
      <c r="BP22" s="121"/>
      <c r="BQ22" s="121"/>
      <c r="BR22" s="121"/>
      <c r="BS22" s="121"/>
      <c r="BT22" s="121"/>
      <c r="BU22" s="121"/>
      <c r="BV22" s="121"/>
      <c r="BW22" s="121"/>
      <c r="BX22" s="121"/>
      <c r="BY22" s="121"/>
      <c r="BZ22" s="121"/>
      <c r="CA22" s="121"/>
      <c r="CB22" s="121"/>
      <c r="CC22" s="121"/>
      <c r="CD22" s="121"/>
      <c r="CE22" s="120"/>
      <c r="CF22" s="121"/>
      <c r="CG22" s="120"/>
      <c r="CH22" s="121"/>
      <c r="CI22" s="208"/>
      <c r="CJ22" s="208"/>
      <c r="CK22" s="208"/>
      <c r="CL22" s="208"/>
    </row>
    <row r="23" spans="1:90" s="209" customFormat="1" ht="110.25" x14ac:dyDescent="0.25">
      <c r="A23" s="210" t="s">
        <v>1247</v>
      </c>
      <c r="B23" s="126" t="s">
        <v>129</v>
      </c>
      <c r="C23" s="125">
        <v>2025</v>
      </c>
      <c r="D23" s="179" t="s">
        <v>1248</v>
      </c>
      <c r="E23" s="125" t="s">
        <v>200</v>
      </c>
      <c r="F23" s="125" t="s">
        <v>1249</v>
      </c>
      <c r="G23" s="179" t="s">
        <v>1250</v>
      </c>
      <c r="H23" s="179" t="s">
        <v>641</v>
      </c>
      <c r="I23" s="211">
        <v>28.584752999999999</v>
      </c>
      <c r="J23" s="211">
        <v>-81.509218000000004</v>
      </c>
      <c r="K23" s="179" t="s">
        <v>160</v>
      </c>
      <c r="L23" s="125" t="s">
        <v>155</v>
      </c>
      <c r="M23" s="179" t="s">
        <v>1251</v>
      </c>
      <c r="N23" s="179" t="s">
        <v>1251</v>
      </c>
      <c r="O23" s="179" t="s">
        <v>219</v>
      </c>
      <c r="P23" s="129"/>
      <c r="Q23" s="129"/>
      <c r="R23" s="212" t="s">
        <v>321</v>
      </c>
      <c r="S23" s="179" t="s">
        <v>165</v>
      </c>
      <c r="T23" s="125">
        <v>2025</v>
      </c>
      <c r="U23" s="179" t="s">
        <v>199</v>
      </c>
      <c r="V23" s="125"/>
      <c r="W23" s="125"/>
      <c r="X23" s="181">
        <v>0</v>
      </c>
      <c r="Y23" s="181">
        <v>0</v>
      </c>
      <c r="Z23" s="181">
        <v>0</v>
      </c>
      <c r="AA23" s="181">
        <v>0</v>
      </c>
      <c r="AB23" s="181">
        <v>0</v>
      </c>
      <c r="AC23" s="181">
        <v>0</v>
      </c>
      <c r="AD23" s="125"/>
      <c r="AE23" s="117">
        <v>0</v>
      </c>
      <c r="AF23" s="117">
        <v>0</v>
      </c>
      <c r="AG23" s="117">
        <v>0</v>
      </c>
      <c r="AH23" s="117">
        <v>0</v>
      </c>
      <c r="AI23" s="117">
        <v>0</v>
      </c>
      <c r="AJ23" s="117">
        <v>0</v>
      </c>
      <c r="AK23" s="125"/>
      <c r="AL23" s="125"/>
      <c r="AM23" s="263">
        <v>2983000</v>
      </c>
      <c r="AN23" s="150"/>
      <c r="AO23" s="150"/>
      <c r="AP23" s="125"/>
      <c r="AQ23" s="125"/>
      <c r="AR23" s="150"/>
      <c r="AS23" s="125"/>
      <c r="AT23" s="119">
        <v>0</v>
      </c>
      <c r="AU23" s="119">
        <v>0</v>
      </c>
      <c r="AV23" s="119">
        <v>0</v>
      </c>
      <c r="AW23" s="119">
        <v>0</v>
      </c>
      <c r="AX23" s="119">
        <v>0</v>
      </c>
      <c r="AY23" s="213" t="s">
        <v>1252</v>
      </c>
      <c r="AZ23" s="118"/>
      <c r="BA23" s="124"/>
      <c r="BB23" s="123"/>
      <c r="BC23" s="123"/>
      <c r="BD23" s="123"/>
      <c r="BE23" s="123"/>
      <c r="BF23" s="123"/>
      <c r="BG23" s="123"/>
      <c r="BH23" s="123"/>
      <c r="BI23" s="123"/>
      <c r="BJ23" s="123"/>
      <c r="BK23" s="120"/>
      <c r="BL23" s="120"/>
      <c r="BM23" s="120"/>
      <c r="BN23" s="120"/>
      <c r="BO23" s="121"/>
      <c r="BP23" s="121"/>
      <c r="BQ23" s="121"/>
      <c r="BR23" s="121"/>
      <c r="BS23" s="121"/>
      <c r="BT23" s="121"/>
      <c r="BU23" s="121"/>
      <c r="BV23" s="121"/>
      <c r="BW23" s="121"/>
      <c r="BX23" s="121"/>
      <c r="BY23" s="121"/>
      <c r="BZ23" s="121"/>
      <c r="CA23" s="121"/>
      <c r="CB23" s="121"/>
      <c r="CC23" s="121"/>
      <c r="CD23" s="121"/>
      <c r="CE23" s="120"/>
      <c r="CF23" s="121"/>
      <c r="CG23" s="120"/>
      <c r="CH23" s="121"/>
      <c r="CI23" s="208"/>
      <c r="CJ23" s="208"/>
      <c r="CK23" s="208"/>
      <c r="CL23" s="208"/>
    </row>
    <row r="24" spans="1:90" s="209" customFormat="1" ht="78.75" x14ac:dyDescent="0.25">
      <c r="A24" s="210" t="s">
        <v>1253</v>
      </c>
      <c r="B24" s="126" t="s">
        <v>129</v>
      </c>
      <c r="C24" s="125">
        <v>2025</v>
      </c>
      <c r="D24" s="179" t="s">
        <v>1249</v>
      </c>
      <c r="E24" s="125" t="s">
        <v>200</v>
      </c>
      <c r="F24" s="125" t="s">
        <v>1249</v>
      </c>
      <c r="G24" s="179" t="s">
        <v>1254</v>
      </c>
      <c r="H24" s="179" t="s">
        <v>641</v>
      </c>
      <c r="I24" s="211">
        <v>28.568211999999999</v>
      </c>
      <c r="J24" s="211">
        <v>-81.529009000000002</v>
      </c>
      <c r="K24" s="179" t="s">
        <v>160</v>
      </c>
      <c r="L24" s="125" t="s">
        <v>155</v>
      </c>
      <c r="M24" s="179" t="s">
        <v>1255</v>
      </c>
      <c r="N24" s="179" t="s">
        <v>1255</v>
      </c>
      <c r="O24" s="179" t="s">
        <v>219</v>
      </c>
      <c r="P24" s="129"/>
      <c r="Q24" s="129"/>
      <c r="R24" s="212" t="s">
        <v>321</v>
      </c>
      <c r="S24" s="179" t="s">
        <v>165</v>
      </c>
      <c r="T24" s="125">
        <v>2025</v>
      </c>
      <c r="U24" s="179" t="s">
        <v>199</v>
      </c>
      <c r="V24" s="125"/>
      <c r="W24" s="125"/>
      <c r="X24" s="181">
        <v>0</v>
      </c>
      <c r="Y24" s="181">
        <v>0</v>
      </c>
      <c r="Z24" s="181">
        <v>0</v>
      </c>
      <c r="AA24" s="181">
        <v>0.06</v>
      </c>
      <c r="AB24" s="181">
        <v>0</v>
      </c>
      <c r="AC24" s="181">
        <v>0</v>
      </c>
      <c r="AD24" s="125"/>
      <c r="AE24" s="117">
        <v>0</v>
      </c>
      <c r="AF24" s="117">
        <v>0</v>
      </c>
      <c r="AG24" s="117">
        <v>0</v>
      </c>
      <c r="AH24" s="117">
        <v>0</v>
      </c>
      <c r="AI24" s="117">
        <v>0</v>
      </c>
      <c r="AJ24" s="117">
        <v>0</v>
      </c>
      <c r="AK24" s="125"/>
      <c r="AL24" s="125"/>
      <c r="AM24" s="263">
        <v>2418000</v>
      </c>
      <c r="AN24" s="150"/>
      <c r="AO24" s="150"/>
      <c r="AP24" s="125"/>
      <c r="AQ24" s="125"/>
      <c r="AR24" s="150"/>
      <c r="AS24" s="125"/>
      <c r="AT24" s="119">
        <v>0</v>
      </c>
      <c r="AU24" s="119">
        <v>0</v>
      </c>
      <c r="AV24" s="119">
        <v>0</v>
      </c>
      <c r="AW24" s="119">
        <v>0</v>
      </c>
      <c r="AX24" s="119">
        <v>0</v>
      </c>
      <c r="AY24" s="119"/>
      <c r="AZ24" s="118"/>
      <c r="BA24" s="124"/>
      <c r="BB24" s="123"/>
      <c r="BC24" s="123"/>
      <c r="BD24" s="123"/>
      <c r="BE24" s="123"/>
      <c r="BF24" s="123"/>
      <c r="BG24" s="123"/>
      <c r="BH24" s="123"/>
      <c r="BI24" s="123"/>
      <c r="BJ24" s="123"/>
      <c r="BK24" s="120"/>
      <c r="BL24" s="120"/>
      <c r="BM24" s="120"/>
      <c r="BN24" s="120"/>
      <c r="BO24" s="121"/>
      <c r="BP24" s="121"/>
      <c r="BQ24" s="121"/>
      <c r="BR24" s="121"/>
      <c r="BS24" s="121"/>
      <c r="BT24" s="121"/>
      <c r="BU24" s="121"/>
      <c r="BV24" s="121"/>
      <c r="BW24" s="121"/>
      <c r="BX24" s="121"/>
      <c r="BY24" s="121"/>
      <c r="BZ24" s="121"/>
      <c r="CA24" s="121"/>
      <c r="CB24" s="121"/>
      <c r="CC24" s="121"/>
      <c r="CD24" s="121"/>
      <c r="CE24" s="120"/>
      <c r="CF24" s="121"/>
      <c r="CG24" s="120"/>
      <c r="CH24" s="121"/>
      <c r="CI24" s="208"/>
      <c r="CJ24" s="208"/>
      <c r="CK24" s="208"/>
      <c r="CL24" s="208"/>
    </row>
    <row r="25" spans="1:90" s="209" customFormat="1" ht="94.5" x14ac:dyDescent="0.25">
      <c r="A25" s="125" t="s">
        <v>227</v>
      </c>
      <c r="B25" s="126" t="s">
        <v>129</v>
      </c>
      <c r="C25" s="125">
        <v>2017</v>
      </c>
      <c r="D25" s="125" t="s">
        <v>228</v>
      </c>
      <c r="E25" s="125"/>
      <c r="F25" s="125"/>
      <c r="G25" s="125" t="s">
        <v>1483</v>
      </c>
      <c r="H25" s="125" t="s">
        <v>1520</v>
      </c>
      <c r="I25" s="127">
        <v>29.6656082991808</v>
      </c>
      <c r="J25" s="127">
        <v>-81.695088000236098</v>
      </c>
      <c r="K25" s="125" t="s">
        <v>229</v>
      </c>
      <c r="L25" s="125" t="s">
        <v>155</v>
      </c>
      <c r="M25" s="125" t="s">
        <v>1482</v>
      </c>
      <c r="N25" s="126" t="s">
        <v>230</v>
      </c>
      <c r="O25" s="125" t="s">
        <v>219</v>
      </c>
      <c r="P25" s="129"/>
      <c r="Q25" s="129"/>
      <c r="R25" s="125"/>
      <c r="S25" s="125" t="s">
        <v>137</v>
      </c>
      <c r="T25" s="125">
        <v>2017</v>
      </c>
      <c r="U25" s="125"/>
      <c r="V25" s="125"/>
      <c r="W25" s="125"/>
      <c r="X25" s="148">
        <v>0</v>
      </c>
      <c r="Y25" s="148">
        <v>0.23300000000000001</v>
      </c>
      <c r="Z25" s="148">
        <v>0</v>
      </c>
      <c r="AA25" s="148">
        <v>0</v>
      </c>
      <c r="AB25" s="148">
        <v>0</v>
      </c>
      <c r="AC25" s="148">
        <v>0</v>
      </c>
      <c r="AD25" s="125"/>
      <c r="AE25" s="117">
        <v>0</v>
      </c>
      <c r="AF25" s="117">
        <v>0</v>
      </c>
      <c r="AG25" s="117">
        <v>0</v>
      </c>
      <c r="AH25" s="117">
        <v>0</v>
      </c>
      <c r="AI25" s="117">
        <v>0</v>
      </c>
      <c r="AJ25" s="117">
        <v>0</v>
      </c>
      <c r="AK25" s="125"/>
      <c r="AL25" s="125"/>
      <c r="AM25" s="263">
        <v>1390000</v>
      </c>
      <c r="AN25" s="150"/>
      <c r="AO25" s="150"/>
      <c r="AP25" s="119">
        <v>0</v>
      </c>
      <c r="AQ25" s="119">
        <v>0</v>
      </c>
      <c r="AR25" s="119">
        <v>0</v>
      </c>
      <c r="AS25" s="119">
        <v>0</v>
      </c>
      <c r="AT25" s="119">
        <v>0</v>
      </c>
      <c r="AU25" s="119">
        <v>0</v>
      </c>
      <c r="AV25" s="119">
        <v>0</v>
      </c>
      <c r="AW25" s="119">
        <v>0</v>
      </c>
      <c r="AX25" s="119">
        <v>0</v>
      </c>
      <c r="AY25" s="119"/>
      <c r="AZ25" s="118"/>
      <c r="BA25" s="124"/>
      <c r="BB25" s="123"/>
      <c r="BC25" s="123"/>
      <c r="BD25" s="123"/>
      <c r="BE25" s="123"/>
      <c r="BF25" s="123"/>
      <c r="BG25" s="123"/>
      <c r="BH25" s="123"/>
      <c r="BI25" s="123"/>
      <c r="BJ25" s="123"/>
      <c r="BK25" s="120"/>
      <c r="BL25" s="120"/>
      <c r="BM25" s="120"/>
      <c r="BN25" s="120"/>
      <c r="BO25" s="121"/>
      <c r="BP25" s="121"/>
      <c r="BQ25" s="121"/>
      <c r="BR25" s="121"/>
      <c r="BS25" s="121"/>
      <c r="BT25" s="121"/>
      <c r="BU25" s="121"/>
      <c r="BV25" s="121"/>
      <c r="BW25" s="121"/>
      <c r="BX25" s="121"/>
      <c r="BY25" s="121"/>
      <c r="BZ25" s="121"/>
      <c r="CA25" s="121"/>
      <c r="CB25" s="121"/>
      <c r="CC25" s="121"/>
      <c r="CD25" s="121"/>
      <c r="CE25" s="120"/>
      <c r="CF25" s="121"/>
      <c r="CG25" s="120"/>
      <c r="CH25" s="121"/>
      <c r="CI25" s="208"/>
      <c r="CJ25" s="208"/>
      <c r="CK25" s="208"/>
      <c r="CL25" s="208"/>
    </row>
    <row r="26" spans="1:90" s="209" customFormat="1" ht="110.25" x14ac:dyDescent="0.25">
      <c r="A26" s="125" t="s">
        <v>231</v>
      </c>
      <c r="B26" s="126" t="s">
        <v>129</v>
      </c>
      <c r="C26" s="125">
        <v>2017</v>
      </c>
      <c r="D26" s="125" t="s">
        <v>232</v>
      </c>
      <c r="E26" s="125"/>
      <c r="F26" s="125"/>
      <c r="G26" s="125" t="s">
        <v>1484</v>
      </c>
      <c r="H26" s="125" t="s">
        <v>1520</v>
      </c>
      <c r="I26" s="127">
        <v>29.6656082991808</v>
      </c>
      <c r="J26" s="127">
        <v>-81.695088000236098</v>
      </c>
      <c r="K26" s="125" t="s">
        <v>229</v>
      </c>
      <c r="L26" s="125" t="s">
        <v>155</v>
      </c>
      <c r="M26" s="125" t="s">
        <v>1491</v>
      </c>
      <c r="N26" s="126" t="s">
        <v>230</v>
      </c>
      <c r="O26" s="125" t="s">
        <v>219</v>
      </c>
      <c r="P26" s="129"/>
      <c r="Q26" s="129"/>
      <c r="R26" s="125"/>
      <c r="S26" s="125" t="s">
        <v>137</v>
      </c>
      <c r="T26" s="125">
        <v>2017</v>
      </c>
      <c r="U26" s="125"/>
      <c r="V26" s="125"/>
      <c r="W26" s="125"/>
      <c r="X26" s="148">
        <v>0</v>
      </c>
      <c r="Y26" s="148">
        <v>0.33300000000000002</v>
      </c>
      <c r="Z26" s="148">
        <v>0</v>
      </c>
      <c r="AA26" s="148">
        <v>0</v>
      </c>
      <c r="AB26" s="148">
        <v>0</v>
      </c>
      <c r="AC26" s="148">
        <v>0</v>
      </c>
      <c r="AD26" s="125"/>
      <c r="AE26" s="117">
        <v>0</v>
      </c>
      <c r="AF26" s="117">
        <v>0</v>
      </c>
      <c r="AG26" s="117">
        <v>0</v>
      </c>
      <c r="AH26" s="117">
        <v>0</v>
      </c>
      <c r="AI26" s="117">
        <v>0</v>
      </c>
      <c r="AJ26" s="117">
        <v>0</v>
      </c>
      <c r="AK26" s="125"/>
      <c r="AL26" s="125"/>
      <c r="AM26" s="263">
        <v>2300000</v>
      </c>
      <c r="AN26" s="150"/>
      <c r="AO26" s="150"/>
      <c r="AP26" s="119">
        <v>0</v>
      </c>
      <c r="AQ26" s="119">
        <v>0</v>
      </c>
      <c r="AR26" s="119">
        <v>0</v>
      </c>
      <c r="AS26" s="119">
        <v>0</v>
      </c>
      <c r="AT26" s="119">
        <v>0</v>
      </c>
      <c r="AU26" s="119">
        <v>0</v>
      </c>
      <c r="AV26" s="119">
        <v>0</v>
      </c>
      <c r="AW26" s="119">
        <v>0</v>
      </c>
      <c r="AX26" s="119">
        <v>0</v>
      </c>
      <c r="AY26" s="119"/>
      <c r="AZ26" s="118"/>
      <c r="BA26" s="124"/>
      <c r="BB26" s="123"/>
      <c r="BC26" s="123"/>
      <c r="BD26" s="123"/>
      <c r="BE26" s="123"/>
      <c r="BF26" s="123"/>
      <c r="BG26" s="123"/>
      <c r="BH26" s="123"/>
      <c r="BI26" s="123"/>
      <c r="BJ26" s="123"/>
      <c r="BK26" s="120"/>
      <c r="BL26" s="120"/>
      <c r="BM26" s="120"/>
      <c r="BN26" s="120"/>
      <c r="BO26" s="121"/>
      <c r="BP26" s="121"/>
      <c r="BQ26" s="121"/>
      <c r="BR26" s="121"/>
      <c r="BS26" s="121"/>
      <c r="BT26" s="121"/>
      <c r="BU26" s="121"/>
      <c r="BV26" s="121"/>
      <c r="BW26" s="121"/>
      <c r="BX26" s="121"/>
      <c r="BY26" s="121"/>
      <c r="BZ26" s="121"/>
      <c r="CA26" s="121"/>
      <c r="CB26" s="121"/>
      <c r="CC26" s="121"/>
      <c r="CD26" s="121"/>
      <c r="CE26" s="120"/>
      <c r="CF26" s="121"/>
      <c r="CG26" s="120"/>
      <c r="CH26" s="121"/>
      <c r="CI26" s="208"/>
      <c r="CJ26" s="208"/>
      <c r="CK26" s="208"/>
      <c r="CL26" s="208"/>
    </row>
    <row r="27" spans="1:90" s="209" customFormat="1" ht="47.25" x14ac:dyDescent="0.25">
      <c r="A27" s="125" t="s">
        <v>233</v>
      </c>
      <c r="B27" s="126" t="s">
        <v>129</v>
      </c>
      <c r="C27" s="125">
        <v>2023</v>
      </c>
      <c r="D27" s="125" t="s">
        <v>234</v>
      </c>
      <c r="E27" s="125"/>
      <c r="F27" s="125"/>
      <c r="G27" s="125" t="s">
        <v>235</v>
      </c>
      <c r="H27" s="125" t="s">
        <v>236</v>
      </c>
      <c r="I27" s="127">
        <v>29.856446999999999</v>
      </c>
      <c r="J27" s="127">
        <v>-81.291499999999999</v>
      </c>
      <c r="K27" s="125" t="s">
        <v>160</v>
      </c>
      <c r="L27" s="125" t="s">
        <v>155</v>
      </c>
      <c r="M27" s="125" t="s">
        <v>237</v>
      </c>
      <c r="N27" s="126" t="s">
        <v>237</v>
      </c>
      <c r="O27" s="125" t="s">
        <v>219</v>
      </c>
      <c r="P27" s="179"/>
      <c r="Q27" s="214">
        <v>48579</v>
      </c>
      <c r="R27" s="125" t="s">
        <v>1256</v>
      </c>
      <c r="S27" s="125" t="s">
        <v>137</v>
      </c>
      <c r="T27" s="125">
        <v>2025</v>
      </c>
      <c r="U27" s="125" t="s">
        <v>419</v>
      </c>
      <c r="V27" s="125" t="s">
        <v>138</v>
      </c>
      <c r="W27" s="125" t="s">
        <v>157</v>
      </c>
      <c r="X27" s="148">
        <v>0</v>
      </c>
      <c r="Y27" s="148">
        <v>0</v>
      </c>
      <c r="Z27" s="148">
        <v>0</v>
      </c>
      <c r="AA27" s="148">
        <v>2</v>
      </c>
      <c r="AB27" s="148">
        <v>0</v>
      </c>
      <c r="AC27" s="148">
        <v>0</v>
      </c>
      <c r="AD27" s="125"/>
      <c r="AE27" s="117">
        <v>0</v>
      </c>
      <c r="AF27" s="117">
        <v>0</v>
      </c>
      <c r="AG27" s="117">
        <v>0</v>
      </c>
      <c r="AH27" s="117">
        <v>0</v>
      </c>
      <c r="AI27" s="117">
        <v>0</v>
      </c>
      <c r="AJ27" s="117">
        <v>0</v>
      </c>
      <c r="AK27" s="125"/>
      <c r="AL27" s="125"/>
      <c r="AM27" s="263">
        <v>58000000</v>
      </c>
      <c r="AN27" s="150"/>
      <c r="AO27" s="150"/>
      <c r="AP27" s="119">
        <v>0</v>
      </c>
      <c r="AQ27" s="119">
        <v>0</v>
      </c>
      <c r="AR27" s="119">
        <v>0</v>
      </c>
      <c r="AS27" s="119">
        <v>0</v>
      </c>
      <c r="AT27" s="119">
        <v>0</v>
      </c>
      <c r="AU27" s="119">
        <v>0</v>
      </c>
      <c r="AV27" s="119">
        <v>0</v>
      </c>
      <c r="AW27" s="119">
        <v>0</v>
      </c>
      <c r="AX27" s="119">
        <v>0</v>
      </c>
      <c r="AY27" s="119"/>
      <c r="AZ27" s="118"/>
      <c r="BA27" s="124"/>
      <c r="BB27" s="123"/>
      <c r="BC27" s="123"/>
      <c r="BD27" s="123"/>
      <c r="BE27" s="123"/>
      <c r="BF27" s="123"/>
      <c r="BG27" s="123"/>
      <c r="BH27" s="123"/>
      <c r="BI27" s="123"/>
      <c r="BJ27" s="123"/>
      <c r="BK27" s="120"/>
      <c r="BL27" s="120"/>
      <c r="BM27" s="120"/>
      <c r="BN27" s="120"/>
      <c r="BO27" s="121"/>
      <c r="BP27" s="121"/>
      <c r="BQ27" s="121"/>
      <c r="BR27" s="121"/>
      <c r="BS27" s="121"/>
      <c r="BT27" s="121"/>
      <c r="BU27" s="121"/>
      <c r="BV27" s="121"/>
      <c r="BW27" s="121"/>
      <c r="BX27" s="121"/>
      <c r="BY27" s="121"/>
      <c r="BZ27" s="121"/>
      <c r="CA27" s="121"/>
      <c r="CB27" s="121"/>
      <c r="CC27" s="121"/>
      <c r="CD27" s="121"/>
      <c r="CE27" s="120"/>
      <c r="CF27" s="121"/>
      <c r="CG27" s="120"/>
      <c r="CH27" s="122"/>
      <c r="CI27" s="208"/>
      <c r="CJ27" s="208"/>
      <c r="CK27" s="208"/>
      <c r="CL27" s="208"/>
    </row>
    <row r="28" spans="1:90" s="209" customFormat="1" ht="148.5" customHeight="1" x14ac:dyDescent="0.25">
      <c r="A28" s="125" t="s">
        <v>240</v>
      </c>
      <c r="B28" s="126" t="s">
        <v>129</v>
      </c>
      <c r="C28" s="125">
        <v>2017</v>
      </c>
      <c r="D28" s="125" t="s">
        <v>241</v>
      </c>
      <c r="E28" s="125"/>
      <c r="F28" s="125"/>
      <c r="G28" s="125" t="s">
        <v>242</v>
      </c>
      <c r="H28" s="125" t="s">
        <v>1517</v>
      </c>
      <c r="I28" s="127">
        <v>29.8565307</v>
      </c>
      <c r="J28" s="127">
        <v>-81.291097440000001</v>
      </c>
      <c r="K28" s="125" t="s">
        <v>195</v>
      </c>
      <c r="L28" s="125" t="s">
        <v>155</v>
      </c>
      <c r="M28" s="125" t="s">
        <v>243</v>
      </c>
      <c r="N28" s="126" t="s">
        <v>244</v>
      </c>
      <c r="O28" s="125" t="s">
        <v>219</v>
      </c>
      <c r="P28" s="129"/>
      <c r="Q28" s="129"/>
      <c r="R28" s="125"/>
      <c r="S28" s="125" t="s">
        <v>137</v>
      </c>
      <c r="T28" s="125">
        <v>2017</v>
      </c>
      <c r="U28" s="125"/>
      <c r="V28" s="125"/>
      <c r="W28" s="125"/>
      <c r="X28" s="148">
        <v>0</v>
      </c>
      <c r="Y28" s="148">
        <v>0</v>
      </c>
      <c r="Z28" s="148">
        <v>0</v>
      </c>
      <c r="AA28" s="148">
        <v>2</v>
      </c>
      <c r="AB28" s="148">
        <v>0</v>
      </c>
      <c r="AC28" s="148">
        <v>0</v>
      </c>
      <c r="AD28" s="125"/>
      <c r="AE28" s="117">
        <v>0</v>
      </c>
      <c r="AF28" s="117">
        <v>0</v>
      </c>
      <c r="AG28" s="117">
        <v>0</v>
      </c>
      <c r="AH28" s="117">
        <v>0</v>
      </c>
      <c r="AI28" s="117">
        <v>0</v>
      </c>
      <c r="AJ28" s="117">
        <v>0</v>
      </c>
      <c r="AK28" s="125"/>
      <c r="AL28" s="125"/>
      <c r="AM28" s="263">
        <v>1510000</v>
      </c>
      <c r="AN28" s="150"/>
      <c r="AO28" s="150"/>
      <c r="AP28" s="119">
        <v>0</v>
      </c>
      <c r="AQ28" s="119">
        <v>0</v>
      </c>
      <c r="AR28" s="119">
        <v>0</v>
      </c>
      <c r="AS28" s="119">
        <v>0</v>
      </c>
      <c r="AT28" s="119">
        <v>0</v>
      </c>
      <c r="AU28" s="119">
        <v>0</v>
      </c>
      <c r="AV28" s="119">
        <v>0</v>
      </c>
      <c r="AW28" s="119">
        <v>0</v>
      </c>
      <c r="AX28" s="119">
        <v>0</v>
      </c>
      <c r="AY28" s="119"/>
      <c r="AZ28" s="118"/>
      <c r="BA28" s="124"/>
      <c r="BB28" s="123"/>
      <c r="BC28" s="123"/>
      <c r="BD28" s="123"/>
      <c r="BE28" s="123"/>
      <c r="BF28" s="123"/>
      <c r="BG28" s="123"/>
      <c r="BH28" s="123"/>
      <c r="BI28" s="123"/>
      <c r="BJ28" s="123"/>
      <c r="BK28" s="120"/>
      <c r="BL28" s="120"/>
      <c r="BM28" s="120"/>
      <c r="BN28" s="120"/>
      <c r="BO28" s="121"/>
      <c r="BP28" s="121"/>
      <c r="BQ28" s="121"/>
      <c r="BR28" s="121"/>
      <c r="BS28" s="121"/>
      <c r="BT28" s="121"/>
      <c r="BU28" s="121"/>
      <c r="BV28" s="121"/>
      <c r="BW28" s="121"/>
      <c r="BX28" s="121"/>
      <c r="BY28" s="121"/>
      <c r="BZ28" s="121"/>
      <c r="CA28" s="121"/>
      <c r="CB28" s="121"/>
      <c r="CC28" s="121"/>
      <c r="CD28" s="121"/>
      <c r="CE28" s="120"/>
      <c r="CF28" s="121"/>
      <c r="CG28" s="120"/>
      <c r="CH28" s="121"/>
      <c r="CI28" s="208"/>
      <c r="CJ28" s="208"/>
      <c r="CK28" s="208"/>
      <c r="CL28" s="208"/>
    </row>
    <row r="29" spans="1:90" s="209" customFormat="1" ht="63" x14ac:dyDescent="0.25">
      <c r="A29" s="125" t="s">
        <v>245</v>
      </c>
      <c r="B29" s="126" t="s">
        <v>129</v>
      </c>
      <c r="C29" s="125">
        <v>2017</v>
      </c>
      <c r="D29" s="125" t="s">
        <v>246</v>
      </c>
      <c r="E29" s="125"/>
      <c r="F29" s="125"/>
      <c r="G29" s="125" t="s">
        <v>247</v>
      </c>
      <c r="H29" s="125" t="s">
        <v>1257</v>
      </c>
      <c r="I29" s="127">
        <v>30.332304106842901</v>
      </c>
      <c r="J29" s="127">
        <v>-81.403097803929597</v>
      </c>
      <c r="K29" s="125" t="s">
        <v>154</v>
      </c>
      <c r="L29" s="125" t="s">
        <v>155</v>
      </c>
      <c r="M29" s="125" t="s">
        <v>248</v>
      </c>
      <c r="N29" s="126" t="s">
        <v>248</v>
      </c>
      <c r="O29" s="125" t="s">
        <v>219</v>
      </c>
      <c r="P29" s="129"/>
      <c r="Q29" s="129"/>
      <c r="R29" s="125"/>
      <c r="S29" s="125" t="s">
        <v>137</v>
      </c>
      <c r="T29" s="125">
        <v>2017</v>
      </c>
      <c r="U29" s="125"/>
      <c r="V29" s="125"/>
      <c r="W29" s="125"/>
      <c r="X29" s="148">
        <v>0</v>
      </c>
      <c r="Y29" s="148">
        <v>0.02</v>
      </c>
      <c r="Z29" s="148">
        <v>0</v>
      </c>
      <c r="AA29" s="148">
        <v>0</v>
      </c>
      <c r="AB29" s="148">
        <v>0</v>
      </c>
      <c r="AC29" s="148">
        <v>0</v>
      </c>
      <c r="AD29" s="125"/>
      <c r="AE29" s="117">
        <v>0</v>
      </c>
      <c r="AF29" s="117">
        <v>0</v>
      </c>
      <c r="AG29" s="117">
        <v>0</v>
      </c>
      <c r="AH29" s="117">
        <v>0</v>
      </c>
      <c r="AI29" s="117">
        <v>0</v>
      </c>
      <c r="AJ29" s="117">
        <v>0</v>
      </c>
      <c r="AK29" s="125"/>
      <c r="AL29" s="125"/>
      <c r="AM29" s="263">
        <v>210000</v>
      </c>
      <c r="AN29" s="150"/>
      <c r="AO29" s="150"/>
      <c r="AP29" s="119">
        <v>0</v>
      </c>
      <c r="AQ29" s="119">
        <v>0</v>
      </c>
      <c r="AR29" s="119">
        <v>0</v>
      </c>
      <c r="AS29" s="119">
        <v>0</v>
      </c>
      <c r="AT29" s="119">
        <v>0</v>
      </c>
      <c r="AU29" s="119">
        <v>0</v>
      </c>
      <c r="AV29" s="119">
        <v>0</v>
      </c>
      <c r="AW29" s="119">
        <v>0</v>
      </c>
      <c r="AX29" s="119">
        <v>0</v>
      </c>
      <c r="AY29" s="119"/>
      <c r="AZ29" s="118"/>
      <c r="BA29" s="124"/>
      <c r="BB29" s="123"/>
      <c r="BC29" s="123"/>
      <c r="BD29" s="123"/>
      <c r="BE29" s="123"/>
      <c r="BF29" s="123"/>
      <c r="BG29" s="123"/>
      <c r="BH29" s="123"/>
      <c r="BI29" s="123"/>
      <c r="BJ29" s="123"/>
      <c r="BK29" s="120"/>
      <c r="BL29" s="120"/>
      <c r="BM29" s="120"/>
      <c r="BN29" s="120"/>
      <c r="BO29" s="121"/>
      <c r="BP29" s="121"/>
      <c r="BQ29" s="121"/>
      <c r="BR29" s="121"/>
      <c r="BS29" s="121"/>
      <c r="BT29" s="121"/>
      <c r="BU29" s="121"/>
      <c r="BV29" s="121"/>
      <c r="BW29" s="121"/>
      <c r="BX29" s="121"/>
      <c r="BY29" s="121"/>
      <c r="BZ29" s="121"/>
      <c r="CA29" s="121"/>
      <c r="CB29" s="121"/>
      <c r="CC29" s="121"/>
      <c r="CD29" s="121"/>
      <c r="CE29" s="120"/>
      <c r="CF29" s="121"/>
      <c r="CG29" s="120"/>
      <c r="CH29" s="121"/>
      <c r="CI29" s="208"/>
      <c r="CJ29" s="208"/>
      <c r="CK29" s="208"/>
      <c r="CL29" s="208"/>
    </row>
    <row r="30" spans="1:90" s="209" customFormat="1" ht="110.25" x14ac:dyDescent="0.25">
      <c r="A30" s="125" t="s">
        <v>249</v>
      </c>
      <c r="B30" s="126" t="s">
        <v>129</v>
      </c>
      <c r="C30" s="125">
        <v>2017</v>
      </c>
      <c r="D30" s="125" t="s">
        <v>250</v>
      </c>
      <c r="E30" s="125"/>
      <c r="F30" s="125"/>
      <c r="G30" s="125" t="s">
        <v>1258</v>
      </c>
      <c r="H30" s="125" t="s">
        <v>236</v>
      </c>
      <c r="I30" s="215">
        <v>30.241913862524001</v>
      </c>
      <c r="J30" s="127">
        <v>-81.399694822642502</v>
      </c>
      <c r="K30" s="125" t="s">
        <v>154</v>
      </c>
      <c r="L30" s="125" t="s">
        <v>155</v>
      </c>
      <c r="M30" s="125" t="s">
        <v>251</v>
      </c>
      <c r="N30" s="126" t="s">
        <v>252</v>
      </c>
      <c r="O30" s="125" t="s">
        <v>219</v>
      </c>
      <c r="P30" s="129"/>
      <c r="Q30" s="129"/>
      <c r="R30" s="125"/>
      <c r="S30" s="125" t="s">
        <v>137</v>
      </c>
      <c r="T30" s="125">
        <v>2017</v>
      </c>
      <c r="U30" s="125"/>
      <c r="V30" s="125"/>
      <c r="W30" s="125"/>
      <c r="X30" s="148">
        <v>0</v>
      </c>
      <c r="Y30" s="148">
        <v>0.38600000000000001</v>
      </c>
      <c r="Z30" s="148">
        <v>0</v>
      </c>
      <c r="AA30" s="148">
        <v>0</v>
      </c>
      <c r="AB30" s="148">
        <v>0</v>
      </c>
      <c r="AC30" s="148">
        <v>0</v>
      </c>
      <c r="AD30" s="125"/>
      <c r="AE30" s="117">
        <v>0</v>
      </c>
      <c r="AF30" s="117">
        <v>0</v>
      </c>
      <c r="AG30" s="117">
        <v>0</v>
      </c>
      <c r="AH30" s="117">
        <v>0</v>
      </c>
      <c r="AI30" s="117">
        <v>0</v>
      </c>
      <c r="AJ30" s="117">
        <v>0</v>
      </c>
      <c r="AK30" s="125"/>
      <c r="AL30" s="125"/>
      <c r="AM30" s="263">
        <v>4300000</v>
      </c>
      <c r="AN30" s="150"/>
      <c r="AO30" s="150"/>
      <c r="AP30" s="119">
        <v>0</v>
      </c>
      <c r="AQ30" s="119">
        <v>0</v>
      </c>
      <c r="AR30" s="119">
        <v>0</v>
      </c>
      <c r="AS30" s="119">
        <v>0</v>
      </c>
      <c r="AT30" s="119">
        <v>0</v>
      </c>
      <c r="AU30" s="119">
        <v>0</v>
      </c>
      <c r="AV30" s="119">
        <v>0</v>
      </c>
      <c r="AW30" s="119">
        <v>0</v>
      </c>
      <c r="AX30" s="119">
        <v>0</v>
      </c>
      <c r="AY30" s="119"/>
      <c r="AZ30" s="118"/>
      <c r="BA30" s="124"/>
      <c r="BB30" s="123"/>
      <c r="BC30" s="123"/>
      <c r="BD30" s="123"/>
      <c r="BE30" s="123"/>
      <c r="BF30" s="123"/>
      <c r="BG30" s="123"/>
      <c r="BH30" s="123"/>
      <c r="BI30" s="123"/>
      <c r="BJ30" s="123"/>
      <c r="BK30" s="120"/>
      <c r="BL30" s="120"/>
      <c r="BM30" s="120"/>
      <c r="BN30" s="120"/>
      <c r="BO30" s="121"/>
      <c r="BP30" s="121"/>
      <c r="BQ30" s="121"/>
      <c r="BR30" s="121"/>
      <c r="BS30" s="121"/>
      <c r="BT30" s="121"/>
      <c r="BU30" s="121"/>
      <c r="BV30" s="121"/>
      <c r="BW30" s="121"/>
      <c r="BX30" s="121"/>
      <c r="BY30" s="121"/>
      <c r="BZ30" s="121"/>
      <c r="CA30" s="121"/>
      <c r="CB30" s="121"/>
      <c r="CC30" s="121"/>
      <c r="CD30" s="121"/>
      <c r="CE30" s="120"/>
      <c r="CF30" s="121"/>
      <c r="CG30" s="120"/>
      <c r="CH30" s="121"/>
      <c r="CI30" s="208"/>
      <c r="CJ30" s="208"/>
      <c r="CK30" s="208"/>
      <c r="CL30" s="208"/>
    </row>
    <row r="31" spans="1:90" s="147" customFormat="1" ht="78.75" x14ac:dyDescent="0.25">
      <c r="A31" s="216" t="s">
        <v>253</v>
      </c>
      <c r="B31" s="126" t="s">
        <v>129</v>
      </c>
      <c r="C31" s="125">
        <v>2019</v>
      </c>
      <c r="D31" s="125" t="s">
        <v>254</v>
      </c>
      <c r="E31" s="125"/>
      <c r="F31" s="125"/>
      <c r="G31" s="125" t="s">
        <v>255</v>
      </c>
      <c r="H31" s="125" t="s">
        <v>256</v>
      </c>
      <c r="I31" s="127">
        <v>28.935321999999999</v>
      </c>
      <c r="J31" s="127">
        <v>-81.293763999999996</v>
      </c>
      <c r="K31" s="125" t="s">
        <v>257</v>
      </c>
      <c r="L31" s="125" t="s">
        <v>133</v>
      </c>
      <c r="M31" s="125" t="s">
        <v>1505</v>
      </c>
      <c r="N31" s="126" t="s">
        <v>258</v>
      </c>
      <c r="O31" s="125" t="s">
        <v>219</v>
      </c>
      <c r="P31" s="129"/>
      <c r="Q31" s="129"/>
      <c r="R31" s="125" t="s">
        <v>161</v>
      </c>
      <c r="S31" s="125" t="s">
        <v>151</v>
      </c>
      <c r="T31" s="125">
        <v>2022</v>
      </c>
      <c r="U31" s="125" t="s">
        <v>161</v>
      </c>
      <c r="V31" s="125"/>
      <c r="W31" s="125" t="s">
        <v>226</v>
      </c>
      <c r="X31" s="148">
        <v>0</v>
      </c>
      <c r="Y31" s="148">
        <v>0.6</v>
      </c>
      <c r="Z31" s="148">
        <v>0</v>
      </c>
      <c r="AA31" s="148">
        <v>0</v>
      </c>
      <c r="AB31" s="148">
        <v>0</v>
      </c>
      <c r="AC31" s="148">
        <v>0</v>
      </c>
      <c r="AD31" s="125"/>
      <c r="AE31" s="119">
        <v>0</v>
      </c>
      <c r="AF31" s="119">
        <v>0</v>
      </c>
      <c r="AG31" s="119">
        <v>0</v>
      </c>
      <c r="AH31" s="119">
        <v>0</v>
      </c>
      <c r="AI31" s="119">
        <v>0</v>
      </c>
      <c r="AJ31" s="119">
        <v>0</v>
      </c>
      <c r="AK31" s="125"/>
      <c r="AL31" s="125"/>
      <c r="AM31" s="259">
        <v>3300000</v>
      </c>
      <c r="AN31" s="150"/>
      <c r="AO31" s="150"/>
      <c r="AP31" s="119">
        <v>0</v>
      </c>
      <c r="AQ31" s="119">
        <v>0</v>
      </c>
      <c r="AR31" s="119">
        <v>0</v>
      </c>
      <c r="AS31" s="119">
        <v>0</v>
      </c>
      <c r="AT31" s="119">
        <v>0</v>
      </c>
      <c r="AU31" s="119">
        <v>0</v>
      </c>
      <c r="AV31" s="119">
        <v>0</v>
      </c>
      <c r="AW31" s="119">
        <v>0</v>
      </c>
      <c r="AX31" s="119">
        <v>0</v>
      </c>
      <c r="AY31" s="213"/>
      <c r="AZ31" s="217"/>
      <c r="BA31" s="178"/>
    </row>
    <row r="32" spans="1:90" s="147" customFormat="1" ht="63" x14ac:dyDescent="0.25">
      <c r="A32" s="216" t="s">
        <v>259</v>
      </c>
      <c r="B32" s="126" t="s">
        <v>129</v>
      </c>
      <c r="C32" s="125">
        <v>2017</v>
      </c>
      <c r="D32" s="125" t="s">
        <v>260</v>
      </c>
      <c r="E32" s="125"/>
      <c r="F32" s="125"/>
      <c r="G32" s="125" t="s">
        <v>261</v>
      </c>
      <c r="H32" s="125" t="s">
        <v>218</v>
      </c>
      <c r="I32" s="127">
        <v>30.346945999999999</v>
      </c>
      <c r="J32" s="127">
        <v>-81.542287000000002</v>
      </c>
      <c r="K32" s="125" t="s">
        <v>160</v>
      </c>
      <c r="L32" s="125" t="s">
        <v>155</v>
      </c>
      <c r="M32" s="125" t="s">
        <v>272</v>
      </c>
      <c r="N32" s="126" t="s">
        <v>272</v>
      </c>
      <c r="O32" s="125" t="s">
        <v>219</v>
      </c>
      <c r="P32" s="129"/>
      <c r="Q32" s="129"/>
      <c r="R32" s="125"/>
      <c r="S32" s="125" t="s">
        <v>137</v>
      </c>
      <c r="T32" s="125">
        <v>2017</v>
      </c>
      <c r="U32" s="125"/>
      <c r="V32" s="125"/>
      <c r="W32" s="125"/>
      <c r="X32" s="148">
        <v>0</v>
      </c>
      <c r="Y32" s="148">
        <v>0</v>
      </c>
      <c r="Z32" s="148">
        <v>0</v>
      </c>
      <c r="AA32" s="148">
        <v>2</v>
      </c>
      <c r="AB32" s="148">
        <v>0</v>
      </c>
      <c r="AC32" s="148">
        <v>0</v>
      </c>
      <c r="AD32" s="125"/>
      <c r="AE32" s="119">
        <v>0</v>
      </c>
      <c r="AF32" s="119">
        <v>0</v>
      </c>
      <c r="AG32" s="119">
        <v>0</v>
      </c>
      <c r="AH32" s="119">
        <v>0</v>
      </c>
      <c r="AI32" s="119">
        <v>0</v>
      </c>
      <c r="AJ32" s="119">
        <v>0</v>
      </c>
      <c r="AK32" s="125"/>
      <c r="AL32" s="125"/>
      <c r="AM32" s="259">
        <v>990000</v>
      </c>
      <c r="AN32" s="150"/>
      <c r="AO32" s="150"/>
      <c r="AP32" s="119">
        <v>0</v>
      </c>
      <c r="AQ32" s="119">
        <v>0</v>
      </c>
      <c r="AR32" s="119">
        <v>0</v>
      </c>
      <c r="AS32" s="119">
        <v>0</v>
      </c>
      <c r="AT32" s="119">
        <v>0</v>
      </c>
      <c r="AU32" s="119">
        <v>0</v>
      </c>
      <c r="AV32" s="119">
        <v>0</v>
      </c>
      <c r="AW32" s="119">
        <v>0</v>
      </c>
      <c r="AX32" s="119">
        <v>0</v>
      </c>
      <c r="AY32" s="213"/>
      <c r="AZ32" s="217"/>
      <c r="BA32" s="178"/>
    </row>
    <row r="33" spans="1:53" s="147" customFormat="1" ht="85.5" customHeight="1" x14ac:dyDescent="0.25">
      <c r="A33" s="216" t="s">
        <v>262</v>
      </c>
      <c r="B33" s="126" t="s">
        <v>129</v>
      </c>
      <c r="C33" s="125">
        <v>2017</v>
      </c>
      <c r="D33" s="125" t="s">
        <v>263</v>
      </c>
      <c r="E33" s="125"/>
      <c r="F33" s="125"/>
      <c r="G33" s="125" t="s">
        <v>264</v>
      </c>
      <c r="H33" s="125" t="s">
        <v>218</v>
      </c>
      <c r="I33" s="127">
        <v>30.346945999999999</v>
      </c>
      <c r="J33" s="127">
        <v>-81.542287000000002</v>
      </c>
      <c r="K33" s="125" t="s">
        <v>195</v>
      </c>
      <c r="L33" s="125" t="s">
        <v>155</v>
      </c>
      <c r="M33" s="125" t="s">
        <v>1492</v>
      </c>
      <c r="N33" s="126" t="s">
        <v>1492</v>
      </c>
      <c r="O33" s="125" t="s">
        <v>219</v>
      </c>
      <c r="P33" s="129"/>
      <c r="Q33" s="129"/>
      <c r="R33" s="125"/>
      <c r="S33" s="125" t="s">
        <v>137</v>
      </c>
      <c r="T33" s="125">
        <v>2017</v>
      </c>
      <c r="U33" s="125"/>
      <c r="V33" s="125"/>
      <c r="W33" s="125"/>
      <c r="X33" s="148">
        <v>0</v>
      </c>
      <c r="Y33" s="148">
        <v>0</v>
      </c>
      <c r="Z33" s="148">
        <v>0</v>
      </c>
      <c r="AA33" s="148">
        <v>2</v>
      </c>
      <c r="AB33" s="148">
        <v>0</v>
      </c>
      <c r="AC33" s="148">
        <v>0</v>
      </c>
      <c r="AD33" s="125"/>
      <c r="AE33" s="119">
        <v>0</v>
      </c>
      <c r="AF33" s="119">
        <v>0</v>
      </c>
      <c r="AG33" s="119">
        <v>0</v>
      </c>
      <c r="AH33" s="119">
        <v>0</v>
      </c>
      <c r="AI33" s="119">
        <v>0</v>
      </c>
      <c r="AJ33" s="119">
        <v>0</v>
      </c>
      <c r="AK33" s="125"/>
      <c r="AL33" s="125"/>
      <c r="AM33" s="259">
        <v>640000</v>
      </c>
      <c r="AN33" s="150"/>
      <c r="AO33" s="150"/>
      <c r="AP33" s="119">
        <v>0</v>
      </c>
      <c r="AQ33" s="119">
        <v>0</v>
      </c>
      <c r="AR33" s="119">
        <v>0</v>
      </c>
      <c r="AS33" s="119">
        <v>0</v>
      </c>
      <c r="AT33" s="119">
        <v>0</v>
      </c>
      <c r="AU33" s="119">
        <v>0</v>
      </c>
      <c r="AV33" s="119">
        <v>0</v>
      </c>
      <c r="AW33" s="119">
        <v>0</v>
      </c>
      <c r="AX33" s="119">
        <v>0</v>
      </c>
      <c r="AY33" s="213"/>
      <c r="AZ33" s="217"/>
      <c r="BA33" s="178"/>
    </row>
    <row r="34" spans="1:53" s="147" customFormat="1" ht="78.75" x14ac:dyDescent="0.25">
      <c r="A34" s="216" t="s">
        <v>265</v>
      </c>
      <c r="B34" s="126" t="s">
        <v>129</v>
      </c>
      <c r="C34" s="125">
        <v>2017</v>
      </c>
      <c r="D34" s="125" t="s">
        <v>266</v>
      </c>
      <c r="E34" s="125"/>
      <c r="F34" s="125"/>
      <c r="G34" s="125" t="s">
        <v>267</v>
      </c>
      <c r="H34" s="125" t="s">
        <v>218</v>
      </c>
      <c r="I34" s="127">
        <v>30.346945999999999</v>
      </c>
      <c r="J34" s="127">
        <v>-81.542287000000002</v>
      </c>
      <c r="K34" s="125" t="s">
        <v>176</v>
      </c>
      <c r="L34" s="125" t="s">
        <v>155</v>
      </c>
      <c r="M34" s="125" t="s">
        <v>268</v>
      </c>
      <c r="N34" s="126" t="s">
        <v>268</v>
      </c>
      <c r="O34" s="125" t="s">
        <v>219</v>
      </c>
      <c r="P34" s="129"/>
      <c r="Q34" s="129"/>
      <c r="R34" s="125"/>
      <c r="S34" s="125" t="s">
        <v>137</v>
      </c>
      <c r="T34" s="125">
        <v>2017</v>
      </c>
      <c r="U34" s="125"/>
      <c r="V34" s="125"/>
      <c r="W34" s="125"/>
      <c r="X34" s="148">
        <v>0</v>
      </c>
      <c r="Y34" s="148">
        <v>0</v>
      </c>
      <c r="Z34" s="148">
        <v>0</v>
      </c>
      <c r="AA34" s="148">
        <v>0.6</v>
      </c>
      <c r="AB34" s="148">
        <v>0</v>
      </c>
      <c r="AC34" s="148">
        <v>0</v>
      </c>
      <c r="AD34" s="125"/>
      <c r="AE34" s="119">
        <v>0</v>
      </c>
      <c r="AF34" s="119">
        <v>0</v>
      </c>
      <c r="AG34" s="119">
        <v>0</v>
      </c>
      <c r="AH34" s="119">
        <v>0</v>
      </c>
      <c r="AI34" s="119">
        <v>0</v>
      </c>
      <c r="AJ34" s="119">
        <v>0</v>
      </c>
      <c r="AK34" s="125"/>
      <c r="AL34" s="125"/>
      <c r="AM34" s="259">
        <v>640000</v>
      </c>
      <c r="AN34" s="150"/>
      <c r="AO34" s="150"/>
      <c r="AP34" s="119">
        <v>0</v>
      </c>
      <c r="AQ34" s="119">
        <v>0</v>
      </c>
      <c r="AR34" s="119">
        <v>0</v>
      </c>
      <c r="AS34" s="119">
        <v>0</v>
      </c>
      <c r="AT34" s="119">
        <v>0</v>
      </c>
      <c r="AU34" s="119">
        <v>0</v>
      </c>
      <c r="AV34" s="119">
        <v>0</v>
      </c>
      <c r="AW34" s="119">
        <v>0</v>
      </c>
      <c r="AX34" s="119">
        <v>0</v>
      </c>
      <c r="AY34" s="213"/>
      <c r="AZ34" s="217"/>
      <c r="BA34" s="178"/>
    </row>
    <row r="35" spans="1:53" s="147" customFormat="1" ht="110.25" x14ac:dyDescent="0.25">
      <c r="A35" s="218" t="s">
        <v>269</v>
      </c>
      <c r="B35" s="131" t="s">
        <v>129</v>
      </c>
      <c r="C35" s="217">
        <v>2017</v>
      </c>
      <c r="D35" s="217" t="s">
        <v>270</v>
      </c>
      <c r="E35" s="217" t="s">
        <v>216</v>
      </c>
      <c r="F35" s="217"/>
      <c r="G35" s="217" t="s">
        <v>271</v>
      </c>
      <c r="H35" s="217" t="s">
        <v>218</v>
      </c>
      <c r="I35" s="219">
        <v>30.346945999999999</v>
      </c>
      <c r="J35" s="219">
        <v>-81.542287000000002</v>
      </c>
      <c r="K35" s="217" t="s">
        <v>160</v>
      </c>
      <c r="L35" s="217" t="s">
        <v>155</v>
      </c>
      <c r="M35" s="217" t="s">
        <v>272</v>
      </c>
      <c r="N35" s="131" t="s">
        <v>272</v>
      </c>
      <c r="O35" s="217" t="s">
        <v>219</v>
      </c>
      <c r="P35" s="220"/>
      <c r="Q35" s="220"/>
      <c r="R35" s="217"/>
      <c r="S35" s="217" t="s">
        <v>137</v>
      </c>
      <c r="T35" s="217">
        <v>2017</v>
      </c>
      <c r="U35" s="217"/>
      <c r="V35" s="217"/>
      <c r="W35" s="217"/>
      <c r="X35" s="221">
        <v>0</v>
      </c>
      <c r="Y35" s="221">
        <v>0</v>
      </c>
      <c r="Z35" s="221">
        <v>0</v>
      </c>
      <c r="AA35" s="221">
        <v>2</v>
      </c>
      <c r="AB35" s="221">
        <v>0</v>
      </c>
      <c r="AC35" s="221">
        <v>0</v>
      </c>
      <c r="AD35" s="217"/>
      <c r="AE35" s="119">
        <v>0</v>
      </c>
      <c r="AF35" s="119">
        <v>0</v>
      </c>
      <c r="AG35" s="119">
        <v>0</v>
      </c>
      <c r="AH35" s="119">
        <v>0</v>
      </c>
      <c r="AI35" s="119">
        <v>0</v>
      </c>
      <c r="AJ35" s="119">
        <v>0</v>
      </c>
      <c r="AK35" s="217"/>
      <c r="AL35" s="217"/>
      <c r="AM35" s="259">
        <v>2800000</v>
      </c>
      <c r="AN35" s="222"/>
      <c r="AO35" s="222"/>
      <c r="AP35" s="119">
        <v>0</v>
      </c>
      <c r="AQ35" s="119">
        <v>0</v>
      </c>
      <c r="AR35" s="119">
        <v>0</v>
      </c>
      <c r="AS35" s="119">
        <v>0</v>
      </c>
      <c r="AT35" s="119">
        <v>0</v>
      </c>
      <c r="AU35" s="119">
        <v>0</v>
      </c>
      <c r="AV35" s="119">
        <v>0</v>
      </c>
      <c r="AW35" s="119">
        <v>0</v>
      </c>
      <c r="AX35" s="119">
        <v>0</v>
      </c>
      <c r="AY35" s="223" t="s">
        <v>1481</v>
      </c>
      <c r="AZ35" s="217"/>
      <c r="BA35" s="178"/>
    </row>
    <row r="36" spans="1:53" s="147" customFormat="1" ht="157.5" customHeight="1" x14ac:dyDescent="0.25">
      <c r="A36" s="218" t="s">
        <v>273</v>
      </c>
      <c r="B36" s="131" t="s">
        <v>129</v>
      </c>
      <c r="C36" s="217">
        <v>2023</v>
      </c>
      <c r="D36" s="217" t="s">
        <v>274</v>
      </c>
      <c r="E36" s="217" t="s">
        <v>200</v>
      </c>
      <c r="F36" s="125" t="s">
        <v>558</v>
      </c>
      <c r="G36" s="217" t="s">
        <v>271</v>
      </c>
      <c r="H36" s="217" t="s">
        <v>218</v>
      </c>
      <c r="I36" s="219">
        <v>30.341795999999999</v>
      </c>
      <c r="J36" s="219">
        <v>-81.547644000000005</v>
      </c>
      <c r="K36" s="217" t="s">
        <v>160</v>
      </c>
      <c r="L36" s="217" t="s">
        <v>155</v>
      </c>
      <c r="M36" s="217" t="s">
        <v>1259</v>
      </c>
      <c r="N36" s="131" t="s">
        <v>1260</v>
      </c>
      <c r="O36" s="217" t="s">
        <v>219</v>
      </c>
      <c r="P36" s="83"/>
      <c r="Q36" s="224">
        <v>46387</v>
      </c>
      <c r="R36" s="217" t="s">
        <v>238</v>
      </c>
      <c r="S36" s="217" t="s">
        <v>137</v>
      </c>
      <c r="T36" s="217">
        <v>2023</v>
      </c>
      <c r="U36" s="217" t="s">
        <v>138</v>
      </c>
      <c r="V36" s="217"/>
      <c r="W36" s="217" t="s">
        <v>239</v>
      </c>
      <c r="X36" s="221">
        <v>0</v>
      </c>
      <c r="Y36" s="221">
        <v>0</v>
      </c>
      <c r="Z36" s="221">
        <v>0</v>
      </c>
      <c r="AA36" s="221">
        <v>2</v>
      </c>
      <c r="AB36" s="221">
        <v>0</v>
      </c>
      <c r="AC36" s="221">
        <v>0</v>
      </c>
      <c r="AD36" s="217"/>
      <c r="AE36" s="119">
        <v>0</v>
      </c>
      <c r="AF36" s="119">
        <v>0</v>
      </c>
      <c r="AG36" s="119">
        <v>0</v>
      </c>
      <c r="AH36" s="119">
        <v>0</v>
      </c>
      <c r="AI36" s="119">
        <v>0</v>
      </c>
      <c r="AJ36" s="119">
        <v>0</v>
      </c>
      <c r="AK36" s="217"/>
      <c r="AL36" s="217"/>
      <c r="AM36" s="259">
        <v>2800000</v>
      </c>
      <c r="AN36" s="222"/>
      <c r="AO36" s="222"/>
      <c r="AP36" s="119">
        <v>0</v>
      </c>
      <c r="AQ36" s="119">
        <v>0</v>
      </c>
      <c r="AR36" s="119">
        <v>0</v>
      </c>
      <c r="AS36" s="119">
        <v>0</v>
      </c>
      <c r="AT36" s="119">
        <v>0</v>
      </c>
      <c r="AU36" s="119">
        <v>0</v>
      </c>
      <c r="AV36" s="119">
        <v>0</v>
      </c>
      <c r="AW36" s="119">
        <v>0</v>
      </c>
      <c r="AX36" s="119">
        <v>0</v>
      </c>
      <c r="AY36" s="223" t="s">
        <v>1481</v>
      </c>
      <c r="AZ36" s="217"/>
      <c r="BA36" s="178"/>
    </row>
    <row r="37" spans="1:53" s="147" customFormat="1" ht="63" x14ac:dyDescent="0.25">
      <c r="A37" s="218" t="s">
        <v>215</v>
      </c>
      <c r="B37" s="131" t="s">
        <v>129</v>
      </c>
      <c r="C37" s="217">
        <v>2017</v>
      </c>
      <c r="D37" s="217" t="s">
        <v>216</v>
      </c>
      <c r="E37" s="217" t="s">
        <v>270</v>
      </c>
      <c r="F37" s="217"/>
      <c r="G37" s="217" t="s">
        <v>217</v>
      </c>
      <c r="H37" s="217" t="s">
        <v>218</v>
      </c>
      <c r="I37" s="219">
        <v>30.346945999999999</v>
      </c>
      <c r="J37" s="219">
        <v>-81.542287000000002</v>
      </c>
      <c r="K37" s="217" t="s">
        <v>160</v>
      </c>
      <c r="L37" s="217" t="s">
        <v>155</v>
      </c>
      <c r="M37" s="217" t="s">
        <v>272</v>
      </c>
      <c r="N37" s="131" t="s">
        <v>272</v>
      </c>
      <c r="O37" s="217" t="s">
        <v>219</v>
      </c>
      <c r="P37" s="220"/>
      <c r="Q37" s="220"/>
      <c r="R37" s="217"/>
      <c r="S37" s="217" t="s">
        <v>137</v>
      </c>
      <c r="T37" s="217">
        <v>2017</v>
      </c>
      <c r="U37" s="217"/>
      <c r="V37" s="217"/>
      <c r="W37" s="217"/>
      <c r="X37" s="221">
        <v>0</v>
      </c>
      <c r="Y37" s="221">
        <v>0</v>
      </c>
      <c r="Z37" s="221">
        <v>0</v>
      </c>
      <c r="AA37" s="221">
        <v>2</v>
      </c>
      <c r="AB37" s="221">
        <v>0</v>
      </c>
      <c r="AC37" s="221">
        <v>0</v>
      </c>
      <c r="AD37" s="217"/>
      <c r="AE37" s="119">
        <v>0</v>
      </c>
      <c r="AF37" s="119">
        <v>0</v>
      </c>
      <c r="AG37" s="119">
        <v>0</v>
      </c>
      <c r="AH37" s="119">
        <v>0</v>
      </c>
      <c r="AI37" s="119">
        <v>0</v>
      </c>
      <c r="AJ37" s="119">
        <v>0</v>
      </c>
      <c r="AK37" s="217"/>
      <c r="AL37" s="217"/>
      <c r="AM37" s="259">
        <v>600000</v>
      </c>
      <c r="AN37" s="222"/>
      <c r="AO37" s="222"/>
      <c r="AP37" s="119">
        <v>0</v>
      </c>
      <c r="AQ37" s="119">
        <v>0</v>
      </c>
      <c r="AR37" s="119">
        <v>0</v>
      </c>
      <c r="AS37" s="119">
        <v>0</v>
      </c>
      <c r="AT37" s="119">
        <v>0</v>
      </c>
      <c r="AU37" s="119">
        <v>0</v>
      </c>
      <c r="AV37" s="119">
        <v>0</v>
      </c>
      <c r="AW37" s="119">
        <v>0</v>
      </c>
      <c r="AX37" s="119">
        <v>0</v>
      </c>
      <c r="AY37" s="223"/>
      <c r="AZ37" s="217"/>
      <c r="BA37" s="178"/>
    </row>
    <row r="38" spans="1:53" s="147" customFormat="1" ht="128.25" customHeight="1" x14ac:dyDescent="0.25">
      <c r="A38" s="216" t="s">
        <v>1261</v>
      </c>
      <c r="B38" s="126" t="s">
        <v>129</v>
      </c>
      <c r="C38" s="125">
        <v>2025</v>
      </c>
      <c r="D38" s="125" t="s">
        <v>1262</v>
      </c>
      <c r="E38" s="125"/>
      <c r="F38" s="125"/>
      <c r="G38" s="125" t="s">
        <v>1263</v>
      </c>
      <c r="H38" s="125" t="s">
        <v>236</v>
      </c>
      <c r="I38" s="127">
        <v>29.991420000000002</v>
      </c>
      <c r="J38" s="127">
        <v>-81.454824000000002</v>
      </c>
      <c r="K38" s="125" t="s">
        <v>160</v>
      </c>
      <c r="L38" s="125" t="s">
        <v>155</v>
      </c>
      <c r="M38" s="125" t="s">
        <v>1264</v>
      </c>
      <c r="N38" s="126" t="s">
        <v>1264</v>
      </c>
      <c r="O38" s="125" t="s">
        <v>219</v>
      </c>
      <c r="P38" s="129"/>
      <c r="Q38" s="225">
        <v>48579</v>
      </c>
      <c r="R38" s="125"/>
      <c r="S38" s="125" t="s">
        <v>137</v>
      </c>
      <c r="T38" s="125">
        <v>2025</v>
      </c>
      <c r="U38" s="125" t="s">
        <v>419</v>
      </c>
      <c r="V38" s="125" t="s">
        <v>138</v>
      </c>
      <c r="W38" s="125" t="s">
        <v>157</v>
      </c>
      <c r="X38" s="148">
        <v>0</v>
      </c>
      <c r="Y38" s="148">
        <v>0</v>
      </c>
      <c r="Z38" s="148">
        <v>0</v>
      </c>
      <c r="AA38" s="148">
        <v>0.5</v>
      </c>
      <c r="AB38" s="148">
        <v>2</v>
      </c>
      <c r="AC38" s="148">
        <v>0</v>
      </c>
      <c r="AD38" s="125"/>
      <c r="AE38" s="119">
        <v>0</v>
      </c>
      <c r="AF38" s="119">
        <v>0</v>
      </c>
      <c r="AG38" s="119">
        <v>0</v>
      </c>
      <c r="AH38" s="119">
        <v>0</v>
      </c>
      <c r="AI38" s="119">
        <v>0</v>
      </c>
      <c r="AJ38" s="119">
        <v>0</v>
      </c>
      <c r="AK38" s="125"/>
      <c r="AL38" s="125"/>
      <c r="AM38" s="259">
        <v>3500000</v>
      </c>
      <c r="AN38" s="125"/>
      <c r="AO38" s="125"/>
      <c r="AP38" s="119">
        <v>0</v>
      </c>
      <c r="AQ38" s="119">
        <v>0</v>
      </c>
      <c r="AR38" s="119">
        <v>0</v>
      </c>
      <c r="AS38" s="119">
        <v>0</v>
      </c>
      <c r="AT38" s="119">
        <v>0</v>
      </c>
      <c r="AU38" s="119">
        <v>0</v>
      </c>
      <c r="AV38" s="119">
        <v>0</v>
      </c>
      <c r="AW38" s="119">
        <v>0</v>
      </c>
      <c r="AX38" s="119">
        <v>0</v>
      </c>
      <c r="AY38" s="213"/>
      <c r="AZ38" s="217"/>
      <c r="BA38" s="178"/>
    </row>
    <row r="39" spans="1:53" s="147" customFormat="1" ht="47.25" x14ac:dyDescent="0.25">
      <c r="A39" s="216" t="s">
        <v>275</v>
      </c>
      <c r="B39" s="126" t="s">
        <v>129</v>
      </c>
      <c r="C39" s="125">
        <v>2017</v>
      </c>
      <c r="D39" s="125" t="s">
        <v>276</v>
      </c>
      <c r="E39" s="125"/>
      <c r="F39" s="125"/>
      <c r="G39" s="125" t="s">
        <v>277</v>
      </c>
      <c r="H39" s="125" t="s">
        <v>218</v>
      </c>
      <c r="I39" s="127">
        <v>30.109468</v>
      </c>
      <c r="J39" s="127">
        <v>-81.537897999999998</v>
      </c>
      <c r="K39" s="125" t="s">
        <v>195</v>
      </c>
      <c r="L39" s="125" t="s">
        <v>155</v>
      </c>
      <c r="M39" s="125" t="s">
        <v>278</v>
      </c>
      <c r="N39" s="126" t="s">
        <v>278</v>
      </c>
      <c r="O39" s="125" t="s">
        <v>219</v>
      </c>
      <c r="P39" s="129"/>
      <c r="Q39" s="129"/>
      <c r="R39" s="125"/>
      <c r="S39" s="125" t="s">
        <v>137</v>
      </c>
      <c r="T39" s="125">
        <v>2017</v>
      </c>
      <c r="U39" s="125"/>
      <c r="V39" s="125"/>
      <c r="W39" s="125"/>
      <c r="X39" s="148">
        <v>0</v>
      </c>
      <c r="Y39" s="148">
        <v>0</v>
      </c>
      <c r="Z39" s="148">
        <v>0</v>
      </c>
      <c r="AA39" s="148">
        <v>5.1369863013698627E-2</v>
      </c>
      <c r="AB39" s="148">
        <v>0</v>
      </c>
      <c r="AC39" s="148">
        <v>0</v>
      </c>
      <c r="AD39" s="125"/>
      <c r="AE39" s="119">
        <v>0</v>
      </c>
      <c r="AF39" s="119">
        <v>0</v>
      </c>
      <c r="AG39" s="119">
        <v>0</v>
      </c>
      <c r="AH39" s="119">
        <v>0</v>
      </c>
      <c r="AI39" s="119">
        <v>0</v>
      </c>
      <c r="AJ39" s="119">
        <v>0</v>
      </c>
      <c r="AK39" s="125"/>
      <c r="AL39" s="125"/>
      <c r="AM39" s="259">
        <v>2150000</v>
      </c>
      <c r="AN39" s="150"/>
      <c r="AO39" s="150"/>
      <c r="AP39" s="119">
        <v>0</v>
      </c>
      <c r="AQ39" s="119">
        <v>0</v>
      </c>
      <c r="AR39" s="119">
        <v>0</v>
      </c>
      <c r="AS39" s="119">
        <v>0</v>
      </c>
      <c r="AT39" s="119">
        <v>0</v>
      </c>
      <c r="AU39" s="119">
        <v>0</v>
      </c>
      <c r="AV39" s="119">
        <v>0</v>
      </c>
      <c r="AW39" s="119">
        <v>0</v>
      </c>
      <c r="AX39" s="119">
        <v>0</v>
      </c>
      <c r="AY39" s="213"/>
      <c r="AZ39" s="217"/>
      <c r="BA39" s="178"/>
    </row>
    <row r="40" spans="1:53" s="147" customFormat="1" ht="78.75" x14ac:dyDescent="0.25">
      <c r="A40" s="216" t="s">
        <v>279</v>
      </c>
      <c r="B40" s="126" t="s">
        <v>129</v>
      </c>
      <c r="C40" s="125">
        <v>2017</v>
      </c>
      <c r="D40" s="125" t="s">
        <v>280</v>
      </c>
      <c r="E40" s="125"/>
      <c r="F40" s="125"/>
      <c r="G40" s="125" t="s">
        <v>281</v>
      </c>
      <c r="H40" s="125" t="s">
        <v>218</v>
      </c>
      <c r="I40" s="127">
        <v>30.045280000000002</v>
      </c>
      <c r="J40" s="127">
        <v>-81.609835000000004</v>
      </c>
      <c r="K40" s="125" t="s">
        <v>176</v>
      </c>
      <c r="L40" s="125" t="s">
        <v>155</v>
      </c>
      <c r="M40" s="125" t="s">
        <v>282</v>
      </c>
      <c r="N40" s="126" t="s">
        <v>282</v>
      </c>
      <c r="O40" s="125" t="s">
        <v>219</v>
      </c>
      <c r="P40" s="129"/>
      <c r="Q40" s="129"/>
      <c r="R40" s="125"/>
      <c r="S40" s="125" t="s">
        <v>137</v>
      </c>
      <c r="T40" s="125">
        <v>2017</v>
      </c>
      <c r="U40" s="125"/>
      <c r="V40" s="125"/>
      <c r="W40" s="125"/>
      <c r="X40" s="148">
        <v>0</v>
      </c>
      <c r="Y40" s="148">
        <v>0</v>
      </c>
      <c r="Z40" s="148">
        <v>0</v>
      </c>
      <c r="AA40" s="148">
        <v>0.13</v>
      </c>
      <c r="AB40" s="148">
        <v>0</v>
      </c>
      <c r="AC40" s="148">
        <v>0</v>
      </c>
      <c r="AD40" s="125"/>
      <c r="AE40" s="119">
        <v>0</v>
      </c>
      <c r="AF40" s="119">
        <v>0</v>
      </c>
      <c r="AG40" s="119">
        <v>0</v>
      </c>
      <c r="AH40" s="119">
        <v>0</v>
      </c>
      <c r="AI40" s="119">
        <v>0</v>
      </c>
      <c r="AJ40" s="119">
        <v>0</v>
      </c>
      <c r="AK40" s="125"/>
      <c r="AL40" s="125"/>
      <c r="AM40" s="259">
        <v>240000</v>
      </c>
      <c r="AN40" s="150"/>
      <c r="AO40" s="150"/>
      <c r="AP40" s="119">
        <v>0</v>
      </c>
      <c r="AQ40" s="119">
        <v>0</v>
      </c>
      <c r="AR40" s="119">
        <v>0</v>
      </c>
      <c r="AS40" s="119">
        <v>0</v>
      </c>
      <c r="AT40" s="119">
        <v>0</v>
      </c>
      <c r="AU40" s="119">
        <v>0</v>
      </c>
      <c r="AV40" s="119">
        <v>0</v>
      </c>
      <c r="AW40" s="119">
        <v>0</v>
      </c>
      <c r="AX40" s="119">
        <v>0</v>
      </c>
      <c r="AY40" s="213"/>
      <c r="AZ40" s="217"/>
      <c r="BA40" s="178"/>
    </row>
    <row r="41" spans="1:53" s="147" customFormat="1" ht="78.75" x14ac:dyDescent="0.25">
      <c r="A41" s="216" t="s">
        <v>283</v>
      </c>
      <c r="B41" s="126" t="s">
        <v>129</v>
      </c>
      <c r="C41" s="125">
        <v>2017</v>
      </c>
      <c r="D41" s="125" t="s">
        <v>284</v>
      </c>
      <c r="E41" s="125"/>
      <c r="F41" s="125"/>
      <c r="G41" s="125" t="s">
        <v>285</v>
      </c>
      <c r="H41" s="125" t="s">
        <v>218</v>
      </c>
      <c r="I41" s="127">
        <v>30.216132999999999</v>
      </c>
      <c r="J41" s="127">
        <v>-81.520013000000006</v>
      </c>
      <c r="K41" s="125" t="s">
        <v>176</v>
      </c>
      <c r="L41" s="125" t="s">
        <v>155</v>
      </c>
      <c r="M41" s="125" t="s">
        <v>286</v>
      </c>
      <c r="N41" s="126" t="s">
        <v>286</v>
      </c>
      <c r="O41" s="125" t="s">
        <v>219</v>
      </c>
      <c r="P41" s="129"/>
      <c r="Q41" s="129"/>
      <c r="R41" s="125"/>
      <c r="S41" s="125" t="s">
        <v>137</v>
      </c>
      <c r="T41" s="125">
        <v>2017</v>
      </c>
      <c r="U41" s="125"/>
      <c r="V41" s="125"/>
      <c r="W41" s="125"/>
      <c r="X41" s="148">
        <v>0</v>
      </c>
      <c r="Y41" s="148">
        <v>0</v>
      </c>
      <c r="Z41" s="148">
        <v>0</v>
      </c>
      <c r="AA41" s="148">
        <v>9.2465753424657571E-3</v>
      </c>
      <c r="AB41" s="148">
        <v>0</v>
      </c>
      <c r="AC41" s="148">
        <v>0</v>
      </c>
      <c r="AD41" s="125"/>
      <c r="AE41" s="119">
        <v>0</v>
      </c>
      <c r="AF41" s="119">
        <v>0</v>
      </c>
      <c r="AG41" s="119">
        <v>0</v>
      </c>
      <c r="AH41" s="119">
        <v>0</v>
      </c>
      <c r="AI41" s="119">
        <v>0</v>
      </c>
      <c r="AJ41" s="119">
        <v>0</v>
      </c>
      <c r="AK41" s="125"/>
      <c r="AL41" s="125"/>
      <c r="AM41" s="259">
        <v>1000000</v>
      </c>
      <c r="AN41" s="150"/>
      <c r="AO41" s="150"/>
      <c r="AP41" s="119">
        <v>0</v>
      </c>
      <c r="AQ41" s="119">
        <v>0</v>
      </c>
      <c r="AR41" s="119">
        <v>0</v>
      </c>
      <c r="AS41" s="119">
        <v>0</v>
      </c>
      <c r="AT41" s="119">
        <v>0</v>
      </c>
      <c r="AU41" s="119">
        <v>0</v>
      </c>
      <c r="AV41" s="119">
        <v>0</v>
      </c>
      <c r="AW41" s="119">
        <v>0</v>
      </c>
      <c r="AX41" s="119">
        <v>0</v>
      </c>
      <c r="AY41" s="213"/>
      <c r="AZ41" s="217"/>
      <c r="BA41" s="178"/>
    </row>
    <row r="42" spans="1:53" s="147" customFormat="1" ht="47.25" x14ac:dyDescent="0.25">
      <c r="A42" s="216" t="s">
        <v>287</v>
      </c>
      <c r="B42" s="126" t="s">
        <v>129</v>
      </c>
      <c r="C42" s="125">
        <v>2023</v>
      </c>
      <c r="D42" s="125" t="s">
        <v>288</v>
      </c>
      <c r="E42" s="125" t="s">
        <v>200</v>
      </c>
      <c r="F42" s="125" t="s">
        <v>288</v>
      </c>
      <c r="G42" s="125" t="s">
        <v>289</v>
      </c>
      <c r="H42" s="125" t="s">
        <v>218</v>
      </c>
      <c r="I42" s="127">
        <v>30.077555</v>
      </c>
      <c r="J42" s="127">
        <v>-81.586279000000005</v>
      </c>
      <c r="K42" s="125" t="s">
        <v>160</v>
      </c>
      <c r="L42" s="125" t="s">
        <v>155</v>
      </c>
      <c r="M42" s="125" t="s">
        <v>1265</v>
      </c>
      <c r="N42" s="126" t="s">
        <v>1266</v>
      </c>
      <c r="O42" s="125" t="s">
        <v>219</v>
      </c>
      <c r="P42" s="179"/>
      <c r="Q42" s="214">
        <v>47848</v>
      </c>
      <c r="R42" s="125" t="s">
        <v>1256</v>
      </c>
      <c r="S42" s="125" t="s">
        <v>137</v>
      </c>
      <c r="T42" s="125">
        <v>2025</v>
      </c>
      <c r="U42" s="125" t="s">
        <v>419</v>
      </c>
      <c r="V42" s="125" t="s">
        <v>138</v>
      </c>
      <c r="W42" s="125" t="s">
        <v>157</v>
      </c>
      <c r="X42" s="148">
        <v>0</v>
      </c>
      <c r="Y42" s="148">
        <v>0</v>
      </c>
      <c r="Z42" s="148">
        <v>0</v>
      </c>
      <c r="AA42" s="148">
        <v>0</v>
      </c>
      <c r="AB42" s="148">
        <v>6</v>
      </c>
      <c r="AC42" s="148">
        <v>0</v>
      </c>
      <c r="AD42" s="125"/>
      <c r="AE42" s="119">
        <v>0</v>
      </c>
      <c r="AF42" s="119">
        <v>0</v>
      </c>
      <c r="AG42" s="119">
        <v>0</v>
      </c>
      <c r="AH42" s="119">
        <v>0</v>
      </c>
      <c r="AI42" s="119">
        <v>0</v>
      </c>
      <c r="AJ42" s="119">
        <v>0</v>
      </c>
      <c r="AK42" s="125"/>
      <c r="AL42" s="125"/>
      <c r="AM42" s="259">
        <v>30000000</v>
      </c>
      <c r="AN42" s="150"/>
      <c r="AO42" s="150"/>
      <c r="AP42" s="119">
        <v>0</v>
      </c>
      <c r="AQ42" s="119">
        <v>0</v>
      </c>
      <c r="AR42" s="119">
        <v>0</v>
      </c>
      <c r="AS42" s="119">
        <v>0</v>
      </c>
      <c r="AT42" s="119">
        <v>0</v>
      </c>
      <c r="AU42" s="119">
        <v>0</v>
      </c>
      <c r="AV42" s="119">
        <v>0</v>
      </c>
      <c r="AW42" s="119">
        <v>0</v>
      </c>
      <c r="AX42" s="119">
        <v>0</v>
      </c>
      <c r="AY42" s="213"/>
      <c r="AZ42" s="217"/>
      <c r="BA42" s="178"/>
    </row>
    <row r="43" spans="1:53" s="147" customFormat="1" ht="63" x14ac:dyDescent="0.25">
      <c r="A43" s="216" t="s">
        <v>290</v>
      </c>
      <c r="B43" s="126" t="s">
        <v>129</v>
      </c>
      <c r="C43" s="125">
        <v>2023</v>
      </c>
      <c r="D43" s="125" t="s">
        <v>291</v>
      </c>
      <c r="E43" s="125" t="s">
        <v>200</v>
      </c>
      <c r="F43" s="125" t="s">
        <v>288</v>
      </c>
      <c r="G43" s="125" t="s">
        <v>1486</v>
      </c>
      <c r="H43" s="125" t="s">
        <v>218</v>
      </c>
      <c r="I43" s="127">
        <v>30.075133000000001</v>
      </c>
      <c r="J43" s="127">
        <v>-81.571128000000002</v>
      </c>
      <c r="K43" s="125" t="s">
        <v>160</v>
      </c>
      <c r="L43" s="125" t="s">
        <v>155</v>
      </c>
      <c r="M43" s="125" t="s">
        <v>1267</v>
      </c>
      <c r="N43" s="126" t="s">
        <v>1267</v>
      </c>
      <c r="O43" s="125" t="s">
        <v>219</v>
      </c>
      <c r="P43" s="179"/>
      <c r="Q43" s="214">
        <v>46752</v>
      </c>
      <c r="R43" s="125" t="s">
        <v>1256</v>
      </c>
      <c r="S43" s="125" t="s">
        <v>137</v>
      </c>
      <c r="T43" s="125">
        <v>2025</v>
      </c>
      <c r="U43" s="125" t="s">
        <v>419</v>
      </c>
      <c r="V43" s="125" t="s">
        <v>138</v>
      </c>
      <c r="W43" s="125" t="s">
        <v>157</v>
      </c>
      <c r="X43" s="148">
        <v>0</v>
      </c>
      <c r="Y43" s="148">
        <v>0</v>
      </c>
      <c r="Z43" s="148">
        <v>0</v>
      </c>
      <c r="AA43" s="148">
        <v>0.08</v>
      </c>
      <c r="AB43" s="148">
        <v>0</v>
      </c>
      <c r="AC43" s="148">
        <v>0</v>
      </c>
      <c r="AD43" s="125"/>
      <c r="AE43" s="119">
        <v>0</v>
      </c>
      <c r="AF43" s="119">
        <v>0</v>
      </c>
      <c r="AG43" s="119">
        <v>0</v>
      </c>
      <c r="AH43" s="119">
        <v>0</v>
      </c>
      <c r="AI43" s="119">
        <v>0</v>
      </c>
      <c r="AJ43" s="119">
        <v>0</v>
      </c>
      <c r="AK43" s="125"/>
      <c r="AL43" s="125"/>
      <c r="AM43" s="259">
        <v>5000000</v>
      </c>
      <c r="AN43" s="150"/>
      <c r="AO43" s="150"/>
      <c r="AP43" s="119">
        <v>0</v>
      </c>
      <c r="AQ43" s="119">
        <v>0</v>
      </c>
      <c r="AR43" s="119">
        <v>0</v>
      </c>
      <c r="AS43" s="119">
        <v>0</v>
      </c>
      <c r="AT43" s="119">
        <v>0</v>
      </c>
      <c r="AU43" s="119">
        <v>0</v>
      </c>
      <c r="AV43" s="119">
        <v>0</v>
      </c>
      <c r="AW43" s="119">
        <v>0</v>
      </c>
      <c r="AX43" s="119">
        <v>0</v>
      </c>
      <c r="AY43" s="213"/>
      <c r="AZ43" s="217"/>
      <c r="BA43" s="178"/>
    </row>
    <row r="44" spans="1:53" s="147" customFormat="1" ht="94.5" x14ac:dyDescent="0.25">
      <c r="A44" s="216" t="s">
        <v>298</v>
      </c>
      <c r="B44" s="126" t="s">
        <v>129</v>
      </c>
      <c r="C44" s="125">
        <v>2017</v>
      </c>
      <c r="D44" s="125" t="s">
        <v>299</v>
      </c>
      <c r="E44" s="125" t="s">
        <v>200</v>
      </c>
      <c r="F44" s="125" t="s">
        <v>299</v>
      </c>
      <c r="G44" s="125" t="s">
        <v>300</v>
      </c>
      <c r="H44" s="125" t="s">
        <v>295</v>
      </c>
      <c r="I44" s="127">
        <v>30.15936</v>
      </c>
      <c r="J44" s="127">
        <v>-81.830749999999995</v>
      </c>
      <c r="K44" s="125" t="s">
        <v>180</v>
      </c>
      <c r="L44" s="125" t="s">
        <v>155</v>
      </c>
      <c r="M44" s="125" t="s">
        <v>301</v>
      </c>
      <c r="N44" s="126" t="s">
        <v>302</v>
      </c>
      <c r="O44" s="125" t="s">
        <v>219</v>
      </c>
      <c r="P44" s="129"/>
      <c r="Q44" s="129"/>
      <c r="R44" s="125" t="s">
        <v>297</v>
      </c>
      <c r="S44" s="125" t="s">
        <v>137</v>
      </c>
      <c r="T44" s="125">
        <v>2017</v>
      </c>
      <c r="U44" s="125" t="s">
        <v>138</v>
      </c>
      <c r="V44" s="125"/>
      <c r="W44" s="125" t="s">
        <v>239</v>
      </c>
      <c r="X44" s="148">
        <v>0</v>
      </c>
      <c r="Y44" s="148">
        <v>2.5</v>
      </c>
      <c r="Z44" s="148">
        <v>0</v>
      </c>
      <c r="AA44" s="148">
        <v>0</v>
      </c>
      <c r="AB44" s="148">
        <v>0</v>
      </c>
      <c r="AC44" s="148">
        <v>0</v>
      </c>
      <c r="AD44" s="125"/>
      <c r="AE44" s="119">
        <v>0</v>
      </c>
      <c r="AF44" s="119">
        <v>0</v>
      </c>
      <c r="AG44" s="119">
        <v>0</v>
      </c>
      <c r="AH44" s="119">
        <v>0</v>
      </c>
      <c r="AI44" s="119">
        <v>0</v>
      </c>
      <c r="AJ44" s="119">
        <v>0</v>
      </c>
      <c r="AK44" s="125"/>
      <c r="AL44" s="125"/>
      <c r="AM44" s="259">
        <v>27000000</v>
      </c>
      <c r="AN44" s="150"/>
      <c r="AO44" s="150"/>
      <c r="AP44" s="119">
        <v>0</v>
      </c>
      <c r="AQ44" s="119">
        <v>0</v>
      </c>
      <c r="AR44" s="119">
        <v>0</v>
      </c>
      <c r="AS44" s="119">
        <v>0</v>
      </c>
      <c r="AT44" s="119">
        <v>0</v>
      </c>
      <c r="AU44" s="119">
        <v>0</v>
      </c>
      <c r="AV44" s="119">
        <v>0</v>
      </c>
      <c r="AW44" s="119">
        <v>0</v>
      </c>
      <c r="AX44" s="119">
        <v>0</v>
      </c>
      <c r="AY44" s="213"/>
      <c r="AZ44" s="217"/>
      <c r="BA44" s="178"/>
    </row>
    <row r="45" spans="1:53" s="147" customFormat="1" ht="63" x14ac:dyDescent="0.25">
      <c r="A45" s="216" t="s">
        <v>303</v>
      </c>
      <c r="B45" s="126" t="s">
        <v>129</v>
      </c>
      <c r="C45" s="125">
        <v>2017</v>
      </c>
      <c r="D45" s="125" t="s">
        <v>304</v>
      </c>
      <c r="E45" s="125"/>
      <c r="F45" s="125"/>
      <c r="G45" s="125" t="s">
        <v>305</v>
      </c>
      <c r="H45" s="125" t="s">
        <v>306</v>
      </c>
      <c r="I45" s="127">
        <v>30.115323459136501</v>
      </c>
      <c r="J45" s="127">
        <v>-81.815237388589594</v>
      </c>
      <c r="K45" s="125" t="s">
        <v>154</v>
      </c>
      <c r="L45" s="125" t="s">
        <v>155</v>
      </c>
      <c r="M45" s="125" t="s">
        <v>307</v>
      </c>
      <c r="N45" s="126" t="s">
        <v>307</v>
      </c>
      <c r="O45" s="125" t="s">
        <v>219</v>
      </c>
      <c r="P45" s="129"/>
      <c r="Q45" s="129"/>
      <c r="R45" s="125"/>
      <c r="S45" s="125" t="s">
        <v>137</v>
      </c>
      <c r="T45" s="125">
        <v>2017</v>
      </c>
      <c r="U45" s="125"/>
      <c r="V45" s="125"/>
      <c r="W45" s="125"/>
      <c r="X45" s="148">
        <v>0</v>
      </c>
      <c r="Y45" s="148">
        <v>7.3999999999999996E-2</v>
      </c>
      <c r="Z45" s="148">
        <v>0</v>
      </c>
      <c r="AA45" s="148">
        <v>0</v>
      </c>
      <c r="AB45" s="148">
        <v>0</v>
      </c>
      <c r="AC45" s="148">
        <v>0</v>
      </c>
      <c r="AD45" s="125"/>
      <c r="AE45" s="119">
        <v>0</v>
      </c>
      <c r="AF45" s="119">
        <v>0</v>
      </c>
      <c r="AG45" s="119">
        <v>0</v>
      </c>
      <c r="AH45" s="119">
        <v>0</v>
      </c>
      <c r="AI45" s="119">
        <v>0</v>
      </c>
      <c r="AJ45" s="119">
        <v>0</v>
      </c>
      <c r="AK45" s="125"/>
      <c r="AL45" s="125"/>
      <c r="AM45" s="259">
        <v>40000</v>
      </c>
      <c r="AN45" s="150"/>
      <c r="AO45" s="150"/>
      <c r="AP45" s="119">
        <v>0</v>
      </c>
      <c r="AQ45" s="119">
        <v>0</v>
      </c>
      <c r="AR45" s="119">
        <v>0</v>
      </c>
      <c r="AS45" s="119">
        <v>0</v>
      </c>
      <c r="AT45" s="119">
        <v>0</v>
      </c>
      <c r="AU45" s="119">
        <v>0</v>
      </c>
      <c r="AV45" s="119">
        <v>0</v>
      </c>
      <c r="AW45" s="119">
        <v>0</v>
      </c>
      <c r="AX45" s="119">
        <v>0</v>
      </c>
      <c r="AY45" s="213"/>
      <c r="AZ45" s="217"/>
      <c r="BA45" s="178"/>
    </row>
    <row r="46" spans="1:53" s="147" customFormat="1" ht="78.75" x14ac:dyDescent="0.25">
      <c r="A46" s="216" t="s">
        <v>308</v>
      </c>
      <c r="B46" s="126" t="s">
        <v>129</v>
      </c>
      <c r="C46" s="125">
        <v>2017</v>
      </c>
      <c r="D46" s="125" t="s">
        <v>309</v>
      </c>
      <c r="E46" s="125"/>
      <c r="F46" s="125"/>
      <c r="G46" s="125" t="s">
        <v>310</v>
      </c>
      <c r="H46" s="125" t="s">
        <v>218</v>
      </c>
      <c r="I46" s="127">
        <v>30.232247999999998</v>
      </c>
      <c r="J46" s="127">
        <v>-81.723106999999999</v>
      </c>
      <c r="K46" s="125" t="s">
        <v>176</v>
      </c>
      <c r="L46" s="125" t="s">
        <v>155</v>
      </c>
      <c r="M46" s="125" t="s">
        <v>311</v>
      </c>
      <c r="N46" s="126" t="s">
        <v>311</v>
      </c>
      <c r="O46" s="125" t="s">
        <v>219</v>
      </c>
      <c r="P46" s="129"/>
      <c r="Q46" s="129"/>
      <c r="R46" s="125"/>
      <c r="S46" s="125" t="s">
        <v>137</v>
      </c>
      <c r="T46" s="125">
        <v>2017</v>
      </c>
      <c r="U46" s="125"/>
      <c r="V46" s="125"/>
      <c r="W46" s="125"/>
      <c r="X46" s="148">
        <v>0</v>
      </c>
      <c r="Y46" s="148">
        <v>0</v>
      </c>
      <c r="Z46" s="148">
        <v>0</v>
      </c>
      <c r="AA46" s="148">
        <v>10.15</v>
      </c>
      <c r="AB46" s="148">
        <v>0</v>
      </c>
      <c r="AC46" s="148">
        <v>0</v>
      </c>
      <c r="AD46" s="125"/>
      <c r="AE46" s="119">
        <v>0</v>
      </c>
      <c r="AF46" s="119">
        <v>0</v>
      </c>
      <c r="AG46" s="119">
        <v>0</v>
      </c>
      <c r="AH46" s="119">
        <v>0</v>
      </c>
      <c r="AI46" s="119">
        <v>0</v>
      </c>
      <c r="AJ46" s="119">
        <v>0</v>
      </c>
      <c r="AK46" s="125"/>
      <c r="AL46" s="125"/>
      <c r="AM46" s="259">
        <v>15000000</v>
      </c>
      <c r="AN46" s="150"/>
      <c r="AO46" s="150"/>
      <c r="AP46" s="119">
        <v>0</v>
      </c>
      <c r="AQ46" s="119">
        <v>0</v>
      </c>
      <c r="AR46" s="119">
        <v>0</v>
      </c>
      <c r="AS46" s="119">
        <v>0</v>
      </c>
      <c r="AT46" s="119">
        <v>0</v>
      </c>
      <c r="AU46" s="119">
        <v>0</v>
      </c>
      <c r="AV46" s="119">
        <v>0</v>
      </c>
      <c r="AW46" s="119">
        <v>0</v>
      </c>
      <c r="AX46" s="119">
        <v>0</v>
      </c>
      <c r="AY46" s="213"/>
      <c r="AZ46" s="217"/>
      <c r="BA46" s="178"/>
    </row>
    <row r="47" spans="1:53" s="147" customFormat="1" ht="94.5" x14ac:dyDescent="0.25">
      <c r="A47" s="226" t="s">
        <v>312</v>
      </c>
      <c r="B47" s="179" t="s">
        <v>129</v>
      </c>
      <c r="C47" s="179">
        <v>2013</v>
      </c>
      <c r="D47" s="179" t="s">
        <v>313</v>
      </c>
      <c r="E47" s="179" t="s">
        <v>170</v>
      </c>
      <c r="F47" s="179">
        <v>27662</v>
      </c>
      <c r="G47" s="179" t="s">
        <v>314</v>
      </c>
      <c r="H47" s="179" t="s">
        <v>315</v>
      </c>
      <c r="I47" s="227">
        <v>28.862763000000001</v>
      </c>
      <c r="J47" s="227">
        <v>-81.252726999999993</v>
      </c>
      <c r="K47" s="179" t="s">
        <v>146</v>
      </c>
      <c r="L47" s="179" t="s">
        <v>155</v>
      </c>
      <c r="M47" s="126" t="s">
        <v>316</v>
      </c>
      <c r="N47" s="126" t="s">
        <v>1268</v>
      </c>
      <c r="O47" s="179" t="s">
        <v>219</v>
      </c>
      <c r="P47" s="212"/>
      <c r="Q47" s="212"/>
      <c r="R47" s="179" t="s">
        <v>161</v>
      </c>
      <c r="S47" s="179" t="s">
        <v>151</v>
      </c>
      <c r="T47" s="145">
        <v>2022</v>
      </c>
      <c r="U47" s="179" t="s">
        <v>161</v>
      </c>
      <c r="V47" s="179"/>
      <c r="W47" s="179" t="s">
        <v>226</v>
      </c>
      <c r="X47" s="180">
        <v>0</v>
      </c>
      <c r="Y47" s="180">
        <v>4</v>
      </c>
      <c r="Z47" s="181">
        <v>0</v>
      </c>
      <c r="AA47" s="181">
        <v>0</v>
      </c>
      <c r="AB47" s="180">
        <v>0</v>
      </c>
      <c r="AC47" s="182">
        <v>0</v>
      </c>
      <c r="AD47" s="179"/>
      <c r="AE47" s="119">
        <v>0</v>
      </c>
      <c r="AF47" s="119">
        <v>0</v>
      </c>
      <c r="AG47" s="119">
        <v>0</v>
      </c>
      <c r="AH47" s="119">
        <v>0</v>
      </c>
      <c r="AI47" s="119">
        <v>0</v>
      </c>
      <c r="AJ47" s="119">
        <v>0</v>
      </c>
      <c r="AK47" s="179"/>
      <c r="AL47" s="179"/>
      <c r="AM47" s="259">
        <v>6900000</v>
      </c>
      <c r="AN47" s="228"/>
      <c r="AO47" s="228"/>
      <c r="AP47" s="119">
        <v>0</v>
      </c>
      <c r="AQ47" s="119">
        <v>0</v>
      </c>
      <c r="AR47" s="119">
        <v>0</v>
      </c>
      <c r="AS47" s="119">
        <v>0</v>
      </c>
      <c r="AT47" s="119">
        <v>0</v>
      </c>
      <c r="AU47" s="119">
        <v>0</v>
      </c>
      <c r="AV47" s="119">
        <v>0</v>
      </c>
      <c r="AW47" s="119">
        <v>0</v>
      </c>
      <c r="AX47" s="119">
        <v>0</v>
      </c>
      <c r="AY47" s="213" t="s">
        <v>1269</v>
      </c>
      <c r="AZ47" s="217"/>
      <c r="BA47" s="178"/>
    </row>
    <row r="48" spans="1:53" s="147" customFormat="1" ht="145.5" customHeight="1" x14ac:dyDescent="0.25">
      <c r="A48" s="216" t="s">
        <v>317</v>
      </c>
      <c r="B48" s="126" t="s">
        <v>129</v>
      </c>
      <c r="C48" s="125">
        <v>2020</v>
      </c>
      <c r="D48" s="125" t="s">
        <v>318</v>
      </c>
      <c r="E48" s="125"/>
      <c r="F48" s="125"/>
      <c r="G48" s="125" t="s">
        <v>319</v>
      </c>
      <c r="H48" s="125" t="s">
        <v>320</v>
      </c>
      <c r="I48" s="127">
        <v>28.574040000000018</v>
      </c>
      <c r="J48" s="127">
        <v>-81.744467999999998</v>
      </c>
      <c r="K48" s="125" t="s">
        <v>160</v>
      </c>
      <c r="L48" s="125" t="s">
        <v>155</v>
      </c>
      <c r="M48" s="125" t="s">
        <v>1506</v>
      </c>
      <c r="N48" s="126" t="s">
        <v>1506</v>
      </c>
      <c r="O48" s="125" t="s">
        <v>219</v>
      </c>
      <c r="P48" s="129"/>
      <c r="Q48" s="129"/>
      <c r="R48" s="125" t="s">
        <v>321</v>
      </c>
      <c r="S48" s="125" t="s">
        <v>165</v>
      </c>
      <c r="T48" s="125">
        <v>2025</v>
      </c>
      <c r="U48" s="126" t="s">
        <v>1270</v>
      </c>
      <c r="V48" s="125"/>
      <c r="W48" s="125"/>
      <c r="X48" s="148">
        <v>0</v>
      </c>
      <c r="Y48" s="148">
        <v>0</v>
      </c>
      <c r="Z48" s="148">
        <v>0.8</v>
      </c>
      <c r="AA48" s="148">
        <v>0.8</v>
      </c>
      <c r="AB48" s="148">
        <v>0</v>
      </c>
      <c r="AC48" s="148">
        <v>0</v>
      </c>
      <c r="AD48" s="125"/>
      <c r="AE48" s="119">
        <v>0</v>
      </c>
      <c r="AF48" s="119">
        <v>0</v>
      </c>
      <c r="AG48" s="119">
        <v>0</v>
      </c>
      <c r="AH48" s="119">
        <v>0</v>
      </c>
      <c r="AI48" s="119">
        <v>0</v>
      </c>
      <c r="AJ48" s="119">
        <v>0</v>
      </c>
      <c r="AK48" s="125"/>
      <c r="AL48" s="125"/>
      <c r="AM48" s="259">
        <v>50000000</v>
      </c>
      <c r="AN48" s="150"/>
      <c r="AO48" s="150"/>
      <c r="AP48" s="119">
        <v>0</v>
      </c>
      <c r="AQ48" s="119">
        <v>0</v>
      </c>
      <c r="AR48" s="119">
        <v>0</v>
      </c>
      <c r="AS48" s="119">
        <v>0</v>
      </c>
      <c r="AT48" s="119">
        <v>0</v>
      </c>
      <c r="AU48" s="119">
        <v>0</v>
      </c>
      <c r="AV48" s="119">
        <v>0</v>
      </c>
      <c r="AW48" s="119">
        <v>0</v>
      </c>
      <c r="AX48" s="119">
        <v>0</v>
      </c>
      <c r="AY48" s="213"/>
      <c r="AZ48" s="217"/>
      <c r="BA48" s="178"/>
    </row>
    <row r="49" spans="1:53" s="147" customFormat="1" ht="223.5" customHeight="1" x14ac:dyDescent="0.25">
      <c r="A49" s="226" t="s">
        <v>645</v>
      </c>
      <c r="B49" s="179" t="s">
        <v>129</v>
      </c>
      <c r="C49" s="179">
        <v>2015</v>
      </c>
      <c r="D49" s="179" t="s">
        <v>646</v>
      </c>
      <c r="E49" s="179"/>
      <c r="F49" s="179"/>
      <c r="G49" s="179" t="s">
        <v>1271</v>
      </c>
      <c r="H49" s="179" t="s">
        <v>641</v>
      </c>
      <c r="I49" s="227">
        <v>28.583147801399999</v>
      </c>
      <c r="J49" s="227">
        <v>-81.542085572700003</v>
      </c>
      <c r="K49" s="179" t="s">
        <v>160</v>
      </c>
      <c r="L49" s="179" t="s">
        <v>155</v>
      </c>
      <c r="M49" s="179" t="s">
        <v>1272</v>
      </c>
      <c r="N49" s="179" t="s">
        <v>1273</v>
      </c>
      <c r="O49" s="179" t="s">
        <v>219</v>
      </c>
      <c r="P49" s="212"/>
      <c r="Q49" s="212"/>
      <c r="R49" s="179" t="s">
        <v>644</v>
      </c>
      <c r="S49" s="179" t="s">
        <v>165</v>
      </c>
      <c r="T49" s="145">
        <v>2025</v>
      </c>
      <c r="U49" s="179"/>
      <c r="V49" s="179"/>
      <c r="W49" s="179"/>
      <c r="X49" s="180">
        <v>0</v>
      </c>
      <c r="Y49" s="180">
        <v>0</v>
      </c>
      <c r="Z49" s="181">
        <v>0</v>
      </c>
      <c r="AA49" s="181">
        <v>0.6</v>
      </c>
      <c r="AB49" s="181">
        <v>1.4</v>
      </c>
      <c r="AC49" s="180">
        <v>0</v>
      </c>
      <c r="AD49" s="179"/>
      <c r="AE49" s="119">
        <v>0</v>
      </c>
      <c r="AF49" s="119">
        <v>0</v>
      </c>
      <c r="AG49" s="119">
        <v>0</v>
      </c>
      <c r="AH49" s="119">
        <v>0</v>
      </c>
      <c r="AI49" s="119">
        <v>0</v>
      </c>
      <c r="AJ49" s="119">
        <v>0</v>
      </c>
      <c r="AK49" s="179"/>
      <c r="AL49" s="179"/>
      <c r="AM49" s="259">
        <v>19870000</v>
      </c>
      <c r="AN49" s="228"/>
      <c r="AO49" s="228"/>
      <c r="AP49" s="119">
        <v>0</v>
      </c>
      <c r="AQ49" s="119">
        <v>0</v>
      </c>
      <c r="AR49" s="119">
        <v>0</v>
      </c>
      <c r="AS49" s="119">
        <v>0</v>
      </c>
      <c r="AT49" s="119">
        <v>0</v>
      </c>
      <c r="AU49" s="119">
        <v>0</v>
      </c>
      <c r="AV49" s="119">
        <v>0</v>
      </c>
      <c r="AW49" s="119">
        <v>0</v>
      </c>
      <c r="AX49" s="119">
        <v>0</v>
      </c>
      <c r="AY49" s="125"/>
      <c r="AZ49" s="217"/>
      <c r="BA49" s="178"/>
    </row>
    <row r="50" spans="1:53" s="147" customFormat="1" ht="110.25" x14ac:dyDescent="0.25">
      <c r="A50" s="216" t="s">
        <v>1274</v>
      </c>
      <c r="B50" s="126" t="s">
        <v>129</v>
      </c>
      <c r="C50" s="125">
        <v>2022</v>
      </c>
      <c r="D50" s="125" t="s">
        <v>1275</v>
      </c>
      <c r="E50" s="125"/>
      <c r="F50" s="125"/>
      <c r="G50" s="125" t="s">
        <v>1276</v>
      </c>
      <c r="H50" s="125" t="s">
        <v>175</v>
      </c>
      <c r="I50" s="127">
        <v>28.948687</v>
      </c>
      <c r="J50" s="127">
        <v>-81.265759000000003</v>
      </c>
      <c r="K50" s="125" t="s">
        <v>336</v>
      </c>
      <c r="L50" s="125" t="s">
        <v>155</v>
      </c>
      <c r="M50" s="125" t="s">
        <v>1507</v>
      </c>
      <c r="N50" s="126" t="s">
        <v>1507</v>
      </c>
      <c r="O50" s="125" t="s">
        <v>219</v>
      </c>
      <c r="P50" s="179"/>
      <c r="Q50" s="125"/>
      <c r="R50" s="125" t="s">
        <v>161</v>
      </c>
      <c r="S50" s="125" t="s">
        <v>151</v>
      </c>
      <c r="T50" s="125">
        <v>2022</v>
      </c>
      <c r="U50" s="125" t="s">
        <v>161</v>
      </c>
      <c r="V50" s="125"/>
      <c r="W50" s="125" t="s">
        <v>226</v>
      </c>
      <c r="X50" s="148">
        <v>0</v>
      </c>
      <c r="Y50" s="148">
        <v>2</v>
      </c>
      <c r="Z50" s="148">
        <v>0</v>
      </c>
      <c r="AA50" s="148">
        <v>0</v>
      </c>
      <c r="AB50" s="148">
        <v>0</v>
      </c>
      <c r="AC50" s="148">
        <v>0</v>
      </c>
      <c r="AD50" s="125"/>
      <c r="AE50" s="119">
        <v>0</v>
      </c>
      <c r="AF50" s="119">
        <v>0</v>
      </c>
      <c r="AG50" s="119">
        <v>0</v>
      </c>
      <c r="AH50" s="119">
        <v>0</v>
      </c>
      <c r="AI50" s="119">
        <v>0</v>
      </c>
      <c r="AJ50" s="119">
        <v>0</v>
      </c>
      <c r="AK50" s="125"/>
      <c r="AL50" s="125"/>
      <c r="AM50" s="259">
        <v>30000000</v>
      </c>
      <c r="AN50" s="150"/>
      <c r="AO50" s="150"/>
      <c r="AP50" s="119">
        <v>0</v>
      </c>
      <c r="AQ50" s="119">
        <v>0</v>
      </c>
      <c r="AR50" s="119">
        <v>0</v>
      </c>
      <c r="AS50" s="119">
        <v>0</v>
      </c>
      <c r="AT50" s="119">
        <v>0</v>
      </c>
      <c r="AU50" s="119">
        <v>0</v>
      </c>
      <c r="AV50" s="119">
        <v>0</v>
      </c>
      <c r="AW50" s="119">
        <v>0</v>
      </c>
      <c r="AX50" s="119">
        <v>0</v>
      </c>
      <c r="AY50" s="125"/>
      <c r="AZ50" s="217"/>
      <c r="BA50" s="178"/>
    </row>
    <row r="51" spans="1:53" s="147" customFormat="1" ht="82.5" customHeight="1" x14ac:dyDescent="0.25">
      <c r="A51" s="216" t="s">
        <v>322</v>
      </c>
      <c r="B51" s="126" t="s">
        <v>129</v>
      </c>
      <c r="C51" s="125">
        <v>2022</v>
      </c>
      <c r="D51" s="125" t="s">
        <v>323</v>
      </c>
      <c r="E51" s="125"/>
      <c r="F51" s="125"/>
      <c r="G51" s="125" t="s">
        <v>324</v>
      </c>
      <c r="H51" s="125" t="s">
        <v>175</v>
      </c>
      <c r="I51" s="127">
        <v>28.949048999999999</v>
      </c>
      <c r="J51" s="127">
        <v>-81.297591999999995</v>
      </c>
      <c r="K51" s="125" t="s">
        <v>195</v>
      </c>
      <c r="L51" s="125" t="s">
        <v>155</v>
      </c>
      <c r="M51" s="125" t="s">
        <v>325</v>
      </c>
      <c r="N51" s="126" t="s">
        <v>1277</v>
      </c>
      <c r="O51" s="125" t="s">
        <v>219</v>
      </c>
      <c r="P51" s="179"/>
      <c r="Q51" s="125"/>
      <c r="R51" s="125" t="s">
        <v>161</v>
      </c>
      <c r="S51" s="125" t="s">
        <v>151</v>
      </c>
      <c r="T51" s="125">
        <v>2022</v>
      </c>
      <c r="U51" s="125" t="s">
        <v>161</v>
      </c>
      <c r="V51" s="125"/>
      <c r="W51" s="125" t="s">
        <v>226</v>
      </c>
      <c r="X51" s="148">
        <v>0</v>
      </c>
      <c r="Y51" s="148">
        <v>3</v>
      </c>
      <c r="Z51" s="148">
        <v>0</v>
      </c>
      <c r="AA51" s="148">
        <v>0</v>
      </c>
      <c r="AB51" s="148">
        <v>0</v>
      </c>
      <c r="AC51" s="148">
        <v>0</v>
      </c>
      <c r="AD51" s="125"/>
      <c r="AE51" s="119">
        <v>0</v>
      </c>
      <c r="AF51" s="119">
        <v>0</v>
      </c>
      <c r="AG51" s="119">
        <v>0</v>
      </c>
      <c r="AH51" s="119">
        <v>0</v>
      </c>
      <c r="AI51" s="119">
        <v>0</v>
      </c>
      <c r="AJ51" s="119">
        <v>0</v>
      </c>
      <c r="AK51" s="125"/>
      <c r="AL51" s="125"/>
      <c r="AM51" s="259">
        <v>6000000</v>
      </c>
      <c r="AN51" s="150"/>
      <c r="AO51" s="150"/>
      <c r="AP51" s="119">
        <v>0</v>
      </c>
      <c r="AQ51" s="119">
        <v>0</v>
      </c>
      <c r="AR51" s="119">
        <v>0</v>
      </c>
      <c r="AS51" s="119">
        <v>0</v>
      </c>
      <c r="AT51" s="119">
        <v>0</v>
      </c>
      <c r="AU51" s="119">
        <v>0</v>
      </c>
      <c r="AV51" s="119">
        <v>0</v>
      </c>
      <c r="AW51" s="119">
        <v>0</v>
      </c>
      <c r="AX51" s="119">
        <v>0</v>
      </c>
      <c r="AY51" s="125"/>
      <c r="AZ51" s="217"/>
      <c r="BA51" s="178"/>
    </row>
    <row r="52" spans="1:53" s="147" customFormat="1" ht="159.75" customHeight="1" x14ac:dyDescent="0.25">
      <c r="A52" s="216" t="s">
        <v>326</v>
      </c>
      <c r="B52" s="126" t="s">
        <v>129</v>
      </c>
      <c r="C52" s="125">
        <v>2020</v>
      </c>
      <c r="D52" s="125" t="s">
        <v>327</v>
      </c>
      <c r="E52" s="125" t="s">
        <v>200</v>
      </c>
      <c r="F52" s="125" t="s">
        <v>328</v>
      </c>
      <c r="G52" s="125" t="s">
        <v>329</v>
      </c>
      <c r="H52" s="179" t="s">
        <v>1519</v>
      </c>
      <c r="I52" s="127">
        <v>28.523891000000027</v>
      </c>
      <c r="J52" s="127">
        <v>-81.200281999999987</v>
      </c>
      <c r="K52" s="125" t="s">
        <v>160</v>
      </c>
      <c r="L52" s="125" t="s">
        <v>155</v>
      </c>
      <c r="M52" s="125" t="s">
        <v>330</v>
      </c>
      <c r="N52" s="126" t="s">
        <v>331</v>
      </c>
      <c r="O52" s="125" t="s">
        <v>219</v>
      </c>
      <c r="P52" s="129"/>
      <c r="Q52" s="129"/>
      <c r="R52" s="125" t="s">
        <v>321</v>
      </c>
      <c r="S52" s="125" t="s">
        <v>165</v>
      </c>
      <c r="T52" s="125">
        <v>2025</v>
      </c>
      <c r="U52" s="125"/>
      <c r="V52" s="125"/>
      <c r="W52" s="125"/>
      <c r="X52" s="148">
        <v>0</v>
      </c>
      <c r="Y52" s="148">
        <v>0</v>
      </c>
      <c r="Z52" s="148">
        <v>0</v>
      </c>
      <c r="AA52" s="148">
        <v>17</v>
      </c>
      <c r="AB52" s="148">
        <v>3</v>
      </c>
      <c r="AC52" s="148">
        <v>0</v>
      </c>
      <c r="AD52" s="125"/>
      <c r="AE52" s="119">
        <v>0</v>
      </c>
      <c r="AF52" s="119">
        <v>0</v>
      </c>
      <c r="AG52" s="119">
        <v>0</v>
      </c>
      <c r="AH52" s="119">
        <v>0</v>
      </c>
      <c r="AI52" s="119">
        <v>0</v>
      </c>
      <c r="AJ52" s="119">
        <v>0</v>
      </c>
      <c r="AK52" s="125"/>
      <c r="AL52" s="125"/>
      <c r="AM52" s="259">
        <v>9400000</v>
      </c>
      <c r="AN52" s="150"/>
      <c r="AO52" s="150"/>
      <c r="AP52" s="119">
        <v>0</v>
      </c>
      <c r="AQ52" s="119">
        <v>0</v>
      </c>
      <c r="AR52" s="119">
        <v>0</v>
      </c>
      <c r="AS52" s="119">
        <v>0</v>
      </c>
      <c r="AT52" s="119">
        <v>0</v>
      </c>
      <c r="AU52" s="119">
        <v>0</v>
      </c>
      <c r="AV52" s="119">
        <v>0</v>
      </c>
      <c r="AW52" s="119">
        <v>0</v>
      </c>
      <c r="AX52" s="119">
        <v>0</v>
      </c>
      <c r="AY52" s="125"/>
      <c r="AZ52" s="217"/>
      <c r="BA52" s="178"/>
    </row>
    <row r="53" spans="1:53" s="147" customFormat="1" ht="63" x14ac:dyDescent="0.25">
      <c r="A53" s="229" t="s">
        <v>1278</v>
      </c>
      <c r="B53" s="126" t="s">
        <v>129</v>
      </c>
      <c r="C53" s="125">
        <v>2025</v>
      </c>
      <c r="D53" s="125" t="s">
        <v>1279</v>
      </c>
      <c r="E53" s="125"/>
      <c r="F53" s="125"/>
      <c r="G53" s="179" t="s">
        <v>1280</v>
      </c>
      <c r="H53" s="179" t="s">
        <v>1281</v>
      </c>
      <c r="I53" s="230">
        <v>28.666318</v>
      </c>
      <c r="J53" s="230">
        <v>-81.204823000000005</v>
      </c>
      <c r="K53" s="179" t="s">
        <v>336</v>
      </c>
      <c r="L53" s="125" t="s">
        <v>155</v>
      </c>
      <c r="M53" s="179" t="s">
        <v>1282</v>
      </c>
      <c r="N53" s="179" t="s">
        <v>1282</v>
      </c>
      <c r="O53" s="179" t="s">
        <v>219</v>
      </c>
      <c r="P53" s="129"/>
      <c r="Q53" s="129"/>
      <c r="R53" s="212" t="s">
        <v>321</v>
      </c>
      <c r="S53" s="179" t="s">
        <v>165</v>
      </c>
      <c r="T53" s="179">
        <v>2025</v>
      </c>
      <c r="U53" s="179" t="s">
        <v>199</v>
      </c>
      <c r="V53" s="125"/>
      <c r="W53" s="125"/>
      <c r="X53" s="181">
        <v>0</v>
      </c>
      <c r="Y53" s="181">
        <v>2</v>
      </c>
      <c r="Z53" s="181">
        <v>0</v>
      </c>
      <c r="AA53" s="181">
        <v>0</v>
      </c>
      <c r="AB53" s="181">
        <v>0</v>
      </c>
      <c r="AC53" s="181">
        <v>0</v>
      </c>
      <c r="AD53" s="125"/>
      <c r="AE53" s="119">
        <v>0</v>
      </c>
      <c r="AF53" s="119">
        <v>0</v>
      </c>
      <c r="AG53" s="119">
        <v>0</v>
      </c>
      <c r="AH53" s="119">
        <v>0</v>
      </c>
      <c r="AI53" s="119">
        <v>0</v>
      </c>
      <c r="AJ53" s="119">
        <v>0</v>
      </c>
      <c r="AK53" s="125"/>
      <c r="AL53" s="125"/>
      <c r="AM53" s="259">
        <v>34000000</v>
      </c>
      <c r="AN53" s="150"/>
      <c r="AO53" s="150"/>
      <c r="AP53" s="119">
        <v>0</v>
      </c>
      <c r="AQ53" s="119">
        <v>0</v>
      </c>
      <c r="AR53" s="119">
        <v>0</v>
      </c>
      <c r="AS53" s="119">
        <v>0</v>
      </c>
      <c r="AT53" s="119">
        <v>0</v>
      </c>
      <c r="AU53" s="119">
        <v>0</v>
      </c>
      <c r="AV53" s="119">
        <v>0</v>
      </c>
      <c r="AW53" s="119">
        <v>0</v>
      </c>
      <c r="AX53" s="119">
        <v>0</v>
      </c>
      <c r="AY53" s="125"/>
      <c r="AZ53" s="217"/>
      <c r="BA53" s="178"/>
    </row>
    <row r="54" spans="1:53" s="147" customFormat="1" ht="31.5" x14ac:dyDescent="0.25">
      <c r="A54" s="216" t="s">
        <v>332</v>
      </c>
      <c r="B54" s="126" t="s">
        <v>129</v>
      </c>
      <c r="C54" s="125">
        <v>2020</v>
      </c>
      <c r="D54" s="125" t="s">
        <v>333</v>
      </c>
      <c r="E54" s="125"/>
      <c r="F54" s="125"/>
      <c r="G54" s="125" t="s">
        <v>334</v>
      </c>
      <c r="H54" s="125" t="s">
        <v>335</v>
      </c>
      <c r="I54" s="127">
        <v>28.757956000000039</v>
      </c>
      <c r="J54" s="127">
        <v>-81.215940000000003</v>
      </c>
      <c r="K54" s="125" t="s">
        <v>336</v>
      </c>
      <c r="L54" s="125" t="s">
        <v>155</v>
      </c>
      <c r="M54" s="125" t="s">
        <v>337</v>
      </c>
      <c r="N54" s="126" t="s">
        <v>337</v>
      </c>
      <c r="O54" s="125" t="s">
        <v>219</v>
      </c>
      <c r="P54" s="129"/>
      <c r="Q54" s="129"/>
      <c r="R54" s="125" t="s">
        <v>321</v>
      </c>
      <c r="S54" s="125" t="s">
        <v>165</v>
      </c>
      <c r="T54" s="125">
        <v>2025</v>
      </c>
      <c r="U54" s="125" t="s">
        <v>1283</v>
      </c>
      <c r="V54" s="125"/>
      <c r="W54" s="125"/>
      <c r="X54" s="148">
        <v>0</v>
      </c>
      <c r="Y54" s="148">
        <v>1</v>
      </c>
      <c r="Z54" s="148">
        <v>0</v>
      </c>
      <c r="AA54" s="148">
        <v>0</v>
      </c>
      <c r="AB54" s="148">
        <v>0</v>
      </c>
      <c r="AC54" s="148">
        <v>0</v>
      </c>
      <c r="AD54" s="125"/>
      <c r="AE54" s="119">
        <v>0</v>
      </c>
      <c r="AF54" s="119">
        <v>0</v>
      </c>
      <c r="AG54" s="119">
        <v>0</v>
      </c>
      <c r="AH54" s="119">
        <v>0</v>
      </c>
      <c r="AI54" s="119">
        <v>0</v>
      </c>
      <c r="AJ54" s="119">
        <v>0</v>
      </c>
      <c r="AK54" s="125"/>
      <c r="AL54" s="125"/>
      <c r="AM54" s="259">
        <v>11329000</v>
      </c>
      <c r="AN54" s="150"/>
      <c r="AO54" s="150"/>
      <c r="AP54" s="119">
        <v>0</v>
      </c>
      <c r="AQ54" s="119">
        <v>0</v>
      </c>
      <c r="AR54" s="119">
        <v>0</v>
      </c>
      <c r="AS54" s="119">
        <v>0</v>
      </c>
      <c r="AT54" s="119">
        <v>0</v>
      </c>
      <c r="AU54" s="119">
        <v>0</v>
      </c>
      <c r="AV54" s="119">
        <v>0</v>
      </c>
      <c r="AW54" s="119">
        <v>0</v>
      </c>
      <c r="AX54" s="119">
        <v>0</v>
      </c>
      <c r="AY54" s="125"/>
      <c r="AZ54" s="217"/>
      <c r="BA54" s="178"/>
    </row>
    <row r="55" spans="1:53" s="147" customFormat="1" ht="273.75" customHeight="1" x14ac:dyDescent="0.25">
      <c r="A55" s="216" t="s">
        <v>338</v>
      </c>
      <c r="B55" s="126" t="s">
        <v>129</v>
      </c>
      <c r="C55" s="125">
        <v>2017</v>
      </c>
      <c r="D55" s="125" t="s">
        <v>339</v>
      </c>
      <c r="E55" s="125"/>
      <c r="F55" s="125"/>
      <c r="G55" s="125" t="s">
        <v>340</v>
      </c>
      <c r="H55" s="125" t="s">
        <v>236</v>
      </c>
      <c r="I55" s="127">
        <v>29.854924424223899</v>
      </c>
      <c r="J55" s="127">
        <v>-81.279343331578701</v>
      </c>
      <c r="K55" s="125" t="s">
        <v>176</v>
      </c>
      <c r="L55" s="125" t="s">
        <v>155</v>
      </c>
      <c r="M55" s="125" t="s">
        <v>341</v>
      </c>
      <c r="N55" s="126" t="s">
        <v>342</v>
      </c>
      <c r="O55" s="125" t="s">
        <v>219</v>
      </c>
      <c r="P55" s="129"/>
      <c r="Q55" s="129"/>
      <c r="R55" s="125"/>
      <c r="S55" s="125" t="s">
        <v>137</v>
      </c>
      <c r="T55" s="125">
        <v>2017</v>
      </c>
      <c r="U55" s="125"/>
      <c r="V55" s="125"/>
      <c r="W55" s="125"/>
      <c r="X55" s="148">
        <v>0</v>
      </c>
      <c r="Y55" s="148">
        <v>0</v>
      </c>
      <c r="Z55" s="148">
        <v>0</v>
      </c>
      <c r="AA55" s="148">
        <v>5.4794520547945202E-2</v>
      </c>
      <c r="AB55" s="148">
        <v>0</v>
      </c>
      <c r="AC55" s="148">
        <v>0</v>
      </c>
      <c r="AD55" s="125"/>
      <c r="AE55" s="119">
        <v>0</v>
      </c>
      <c r="AF55" s="119">
        <v>0</v>
      </c>
      <c r="AG55" s="119">
        <v>0</v>
      </c>
      <c r="AH55" s="119">
        <v>0</v>
      </c>
      <c r="AI55" s="119">
        <v>0</v>
      </c>
      <c r="AJ55" s="119">
        <v>0</v>
      </c>
      <c r="AK55" s="125"/>
      <c r="AL55" s="125"/>
      <c r="AM55" s="259">
        <v>500000</v>
      </c>
      <c r="AN55" s="150"/>
      <c r="AO55" s="150"/>
      <c r="AP55" s="119">
        <v>0</v>
      </c>
      <c r="AQ55" s="119">
        <v>0</v>
      </c>
      <c r="AR55" s="119">
        <v>0</v>
      </c>
      <c r="AS55" s="119">
        <v>0</v>
      </c>
      <c r="AT55" s="119">
        <v>0</v>
      </c>
      <c r="AU55" s="119">
        <v>0</v>
      </c>
      <c r="AV55" s="119">
        <v>0</v>
      </c>
      <c r="AW55" s="119">
        <v>0</v>
      </c>
      <c r="AX55" s="119">
        <v>0</v>
      </c>
      <c r="AY55" s="125"/>
      <c r="AZ55" s="217"/>
      <c r="BA55" s="178"/>
    </row>
    <row r="56" spans="1:53" s="147" customFormat="1" ht="131.25" customHeight="1" x14ac:dyDescent="0.25">
      <c r="A56" s="216" t="s">
        <v>343</v>
      </c>
      <c r="B56" s="126" t="s">
        <v>129</v>
      </c>
      <c r="C56" s="125">
        <v>2017</v>
      </c>
      <c r="D56" s="125" t="s">
        <v>344</v>
      </c>
      <c r="E56" s="125"/>
      <c r="F56" s="125"/>
      <c r="G56" s="125" t="s">
        <v>345</v>
      </c>
      <c r="H56" s="125" t="s">
        <v>1284</v>
      </c>
      <c r="I56" s="127">
        <v>29.903457599999999</v>
      </c>
      <c r="J56" s="127">
        <v>-81.321248359999998</v>
      </c>
      <c r="K56" s="125" t="s">
        <v>154</v>
      </c>
      <c r="L56" s="125" t="s">
        <v>155</v>
      </c>
      <c r="M56" s="125" t="s">
        <v>346</v>
      </c>
      <c r="N56" s="126" t="s">
        <v>346</v>
      </c>
      <c r="O56" s="125" t="s">
        <v>219</v>
      </c>
      <c r="P56" s="129"/>
      <c r="Q56" s="129"/>
      <c r="R56" s="125"/>
      <c r="S56" s="125" t="s">
        <v>137</v>
      </c>
      <c r="T56" s="125">
        <v>2017</v>
      </c>
      <c r="U56" s="125"/>
      <c r="V56" s="125"/>
      <c r="W56" s="125"/>
      <c r="X56" s="148">
        <v>0</v>
      </c>
      <c r="Y56" s="148">
        <v>0.57999999999999996</v>
      </c>
      <c r="Z56" s="148">
        <v>0</v>
      </c>
      <c r="AA56" s="148">
        <v>0</v>
      </c>
      <c r="AB56" s="148">
        <v>0</v>
      </c>
      <c r="AC56" s="148">
        <v>0</v>
      </c>
      <c r="AD56" s="125"/>
      <c r="AE56" s="119">
        <v>0</v>
      </c>
      <c r="AF56" s="119">
        <v>0</v>
      </c>
      <c r="AG56" s="119">
        <v>0</v>
      </c>
      <c r="AH56" s="119">
        <v>0</v>
      </c>
      <c r="AI56" s="119">
        <v>0</v>
      </c>
      <c r="AJ56" s="119">
        <v>0</v>
      </c>
      <c r="AK56" s="125"/>
      <c r="AL56" s="125"/>
      <c r="AM56" s="259">
        <v>260000</v>
      </c>
      <c r="AN56" s="150"/>
      <c r="AO56" s="150"/>
      <c r="AP56" s="119">
        <v>0</v>
      </c>
      <c r="AQ56" s="119">
        <v>0</v>
      </c>
      <c r="AR56" s="119">
        <v>0</v>
      </c>
      <c r="AS56" s="119">
        <v>0</v>
      </c>
      <c r="AT56" s="119">
        <v>0</v>
      </c>
      <c r="AU56" s="119">
        <v>0</v>
      </c>
      <c r="AV56" s="119">
        <v>0</v>
      </c>
      <c r="AW56" s="119">
        <v>0</v>
      </c>
      <c r="AX56" s="119">
        <v>0</v>
      </c>
      <c r="AY56" s="125"/>
      <c r="AZ56" s="217"/>
      <c r="BA56" s="178"/>
    </row>
    <row r="57" spans="1:53" s="147" customFormat="1" ht="173.25" x14ac:dyDescent="0.25">
      <c r="A57" s="216" t="s">
        <v>347</v>
      </c>
      <c r="B57" s="126" t="s">
        <v>129</v>
      </c>
      <c r="C57" s="125">
        <v>2017</v>
      </c>
      <c r="D57" s="125" t="s">
        <v>348</v>
      </c>
      <c r="E57" s="125"/>
      <c r="F57" s="125"/>
      <c r="G57" s="125" t="s">
        <v>349</v>
      </c>
      <c r="H57" s="125" t="s">
        <v>236</v>
      </c>
      <c r="I57" s="127">
        <v>29.864308000000001</v>
      </c>
      <c r="J57" s="127">
        <v>-81.414979000000002</v>
      </c>
      <c r="K57" s="125" t="s">
        <v>195</v>
      </c>
      <c r="L57" s="125" t="s">
        <v>155</v>
      </c>
      <c r="M57" s="125" t="s">
        <v>1285</v>
      </c>
      <c r="N57" s="126" t="s">
        <v>350</v>
      </c>
      <c r="O57" s="125" t="s">
        <v>219</v>
      </c>
      <c r="P57" s="129"/>
      <c r="Q57" s="129">
        <v>46387</v>
      </c>
      <c r="R57" s="125" t="s">
        <v>1286</v>
      </c>
      <c r="S57" s="125" t="s">
        <v>137</v>
      </c>
      <c r="T57" s="125">
        <v>2025</v>
      </c>
      <c r="U57" s="125" t="s">
        <v>419</v>
      </c>
      <c r="V57" s="125" t="s">
        <v>138</v>
      </c>
      <c r="W57" s="125" t="s">
        <v>157</v>
      </c>
      <c r="X57" s="148">
        <v>0</v>
      </c>
      <c r="Y57" s="148">
        <v>0</v>
      </c>
      <c r="Z57" s="148">
        <v>0</v>
      </c>
      <c r="AA57" s="148">
        <v>0</v>
      </c>
      <c r="AB57" s="148">
        <v>0</v>
      </c>
      <c r="AC57" s="148">
        <v>0</v>
      </c>
      <c r="AD57" s="125"/>
      <c r="AE57" s="119">
        <v>0</v>
      </c>
      <c r="AF57" s="119">
        <v>0</v>
      </c>
      <c r="AG57" s="119">
        <v>0</v>
      </c>
      <c r="AH57" s="119">
        <v>0</v>
      </c>
      <c r="AI57" s="119">
        <v>0</v>
      </c>
      <c r="AJ57" s="119">
        <v>0</v>
      </c>
      <c r="AK57" s="125"/>
      <c r="AL57" s="125"/>
      <c r="AM57" s="259">
        <v>10470000</v>
      </c>
      <c r="AN57" s="150"/>
      <c r="AO57" s="150"/>
      <c r="AP57" s="119">
        <v>0</v>
      </c>
      <c r="AQ57" s="119">
        <v>0</v>
      </c>
      <c r="AR57" s="119">
        <v>0</v>
      </c>
      <c r="AS57" s="119">
        <v>0</v>
      </c>
      <c r="AT57" s="119">
        <v>0</v>
      </c>
      <c r="AU57" s="119">
        <v>0</v>
      </c>
      <c r="AV57" s="119">
        <v>0</v>
      </c>
      <c r="AW57" s="119">
        <v>0</v>
      </c>
      <c r="AX57" s="119">
        <v>0</v>
      </c>
      <c r="AY57" s="125"/>
      <c r="AZ57" s="217"/>
      <c r="BA57" s="178"/>
    </row>
    <row r="58" spans="1:53" s="147" customFormat="1" ht="78.75" x14ac:dyDescent="0.25">
      <c r="A58" s="216" t="s">
        <v>351</v>
      </c>
      <c r="B58" s="126" t="s">
        <v>129</v>
      </c>
      <c r="C58" s="125">
        <v>2017</v>
      </c>
      <c r="D58" s="125" t="s">
        <v>352</v>
      </c>
      <c r="E58" s="125"/>
      <c r="F58" s="125"/>
      <c r="G58" s="125" t="s">
        <v>353</v>
      </c>
      <c r="H58" s="125" t="s">
        <v>218</v>
      </c>
      <c r="I58" s="127">
        <v>30.050934000000002</v>
      </c>
      <c r="J58" s="127">
        <v>-81.591087999999999</v>
      </c>
      <c r="K58" s="125" t="s">
        <v>176</v>
      </c>
      <c r="L58" s="125" t="s">
        <v>155</v>
      </c>
      <c r="M58" s="125" t="s">
        <v>1287</v>
      </c>
      <c r="N58" s="125" t="s">
        <v>1287</v>
      </c>
      <c r="O58" s="125" t="s">
        <v>219</v>
      </c>
      <c r="P58" s="129"/>
      <c r="Q58" s="225">
        <v>46387</v>
      </c>
      <c r="R58" s="125" t="s">
        <v>1286</v>
      </c>
      <c r="S58" s="125" t="s">
        <v>137</v>
      </c>
      <c r="T58" s="125">
        <v>2025</v>
      </c>
      <c r="U58" s="125" t="s">
        <v>419</v>
      </c>
      <c r="V58" s="125" t="s">
        <v>138</v>
      </c>
      <c r="W58" s="125" t="s">
        <v>157</v>
      </c>
      <c r="X58" s="148">
        <v>0</v>
      </c>
      <c r="Y58" s="148">
        <v>0</v>
      </c>
      <c r="Z58" s="148">
        <v>0</v>
      </c>
      <c r="AA58" s="148">
        <v>0.16232876712328767</v>
      </c>
      <c r="AB58" s="148">
        <v>0</v>
      </c>
      <c r="AC58" s="148">
        <v>0</v>
      </c>
      <c r="AD58" s="125"/>
      <c r="AE58" s="119">
        <v>0</v>
      </c>
      <c r="AF58" s="119">
        <v>0</v>
      </c>
      <c r="AG58" s="119">
        <v>0</v>
      </c>
      <c r="AH58" s="119">
        <v>0</v>
      </c>
      <c r="AI58" s="119">
        <v>0</v>
      </c>
      <c r="AJ58" s="119">
        <v>0</v>
      </c>
      <c r="AK58" s="125"/>
      <c r="AL58" s="125"/>
      <c r="AM58" s="259">
        <v>9060000</v>
      </c>
      <c r="AN58" s="150"/>
      <c r="AO58" s="150"/>
      <c r="AP58" s="119">
        <v>0</v>
      </c>
      <c r="AQ58" s="119">
        <v>0</v>
      </c>
      <c r="AR58" s="119">
        <v>0</v>
      </c>
      <c r="AS58" s="119">
        <v>0</v>
      </c>
      <c r="AT58" s="119">
        <v>0</v>
      </c>
      <c r="AU58" s="119">
        <v>0</v>
      </c>
      <c r="AV58" s="119">
        <v>0</v>
      </c>
      <c r="AW58" s="119">
        <v>0</v>
      </c>
      <c r="AX58" s="119">
        <v>0</v>
      </c>
      <c r="AY58" s="125"/>
      <c r="AZ58" s="217"/>
      <c r="BA58" s="178"/>
    </row>
    <row r="59" spans="1:53" s="147" customFormat="1" ht="78.75" x14ac:dyDescent="0.25">
      <c r="A59" s="216" t="s">
        <v>354</v>
      </c>
      <c r="B59" s="126" t="s">
        <v>129</v>
      </c>
      <c r="C59" s="125">
        <v>2017</v>
      </c>
      <c r="D59" s="125" t="s">
        <v>355</v>
      </c>
      <c r="E59" s="125"/>
      <c r="F59" s="125"/>
      <c r="G59" s="125" t="s">
        <v>356</v>
      </c>
      <c r="H59" s="125" t="s">
        <v>218</v>
      </c>
      <c r="I59" s="127">
        <v>30.075987000000001</v>
      </c>
      <c r="J59" s="127">
        <v>-81.500833999999998</v>
      </c>
      <c r="K59" s="125" t="s">
        <v>176</v>
      </c>
      <c r="L59" s="125" t="s">
        <v>155</v>
      </c>
      <c r="M59" s="125" t="s">
        <v>357</v>
      </c>
      <c r="N59" s="126" t="s">
        <v>357</v>
      </c>
      <c r="O59" s="125" t="s">
        <v>219</v>
      </c>
      <c r="P59" s="129"/>
      <c r="Q59" s="129"/>
      <c r="R59" s="125"/>
      <c r="S59" s="125" t="s">
        <v>137</v>
      </c>
      <c r="T59" s="125">
        <v>2017</v>
      </c>
      <c r="U59" s="125"/>
      <c r="V59" s="125"/>
      <c r="W59" s="125"/>
      <c r="X59" s="148">
        <v>0</v>
      </c>
      <c r="Y59" s="148">
        <v>0</v>
      </c>
      <c r="Z59" s="148">
        <v>0</v>
      </c>
      <c r="AA59" s="148">
        <v>6.1643835616438353E-2</v>
      </c>
      <c r="AB59" s="148">
        <v>0</v>
      </c>
      <c r="AC59" s="148">
        <v>0</v>
      </c>
      <c r="AD59" s="125"/>
      <c r="AE59" s="119">
        <v>0</v>
      </c>
      <c r="AF59" s="119">
        <v>0</v>
      </c>
      <c r="AG59" s="119">
        <v>0</v>
      </c>
      <c r="AH59" s="119">
        <v>0</v>
      </c>
      <c r="AI59" s="119">
        <v>0</v>
      </c>
      <c r="AJ59" s="119">
        <v>0</v>
      </c>
      <c r="AK59" s="125"/>
      <c r="AL59" s="125"/>
      <c r="AM59" s="259">
        <v>2300000</v>
      </c>
      <c r="AN59" s="150"/>
      <c r="AO59" s="150"/>
      <c r="AP59" s="119">
        <v>0</v>
      </c>
      <c r="AQ59" s="119">
        <v>0</v>
      </c>
      <c r="AR59" s="119">
        <v>0</v>
      </c>
      <c r="AS59" s="119">
        <v>0</v>
      </c>
      <c r="AT59" s="119">
        <v>0</v>
      </c>
      <c r="AU59" s="119">
        <v>0</v>
      </c>
      <c r="AV59" s="119">
        <v>0</v>
      </c>
      <c r="AW59" s="119">
        <v>0</v>
      </c>
      <c r="AX59" s="119">
        <v>0</v>
      </c>
      <c r="AY59" s="125"/>
      <c r="AZ59" s="217"/>
      <c r="BA59" s="178"/>
    </row>
    <row r="60" spans="1:53" s="147" customFormat="1" ht="94.5" x14ac:dyDescent="0.25">
      <c r="A60" s="216" t="s">
        <v>358</v>
      </c>
      <c r="B60" s="126" t="s">
        <v>129</v>
      </c>
      <c r="C60" s="125">
        <v>2017</v>
      </c>
      <c r="D60" s="125" t="s">
        <v>359</v>
      </c>
      <c r="E60" s="125"/>
      <c r="F60" s="125"/>
      <c r="G60" s="125" t="s">
        <v>360</v>
      </c>
      <c r="H60" s="125" t="s">
        <v>218</v>
      </c>
      <c r="I60" s="127">
        <v>30.058928000000002</v>
      </c>
      <c r="J60" s="127">
        <v>-81.632901000000004</v>
      </c>
      <c r="K60" s="125" t="s">
        <v>176</v>
      </c>
      <c r="L60" s="125" t="s">
        <v>155</v>
      </c>
      <c r="M60" s="125" t="s">
        <v>361</v>
      </c>
      <c r="N60" s="126" t="s">
        <v>361</v>
      </c>
      <c r="O60" s="125" t="s">
        <v>219</v>
      </c>
      <c r="P60" s="129"/>
      <c r="Q60" s="129"/>
      <c r="R60" s="125"/>
      <c r="S60" s="125" t="s">
        <v>137</v>
      </c>
      <c r="T60" s="125">
        <v>2017</v>
      </c>
      <c r="U60" s="125"/>
      <c r="V60" s="125"/>
      <c r="W60" s="125"/>
      <c r="X60" s="148">
        <v>0</v>
      </c>
      <c r="Y60" s="148">
        <v>0</v>
      </c>
      <c r="Z60" s="148">
        <v>0</v>
      </c>
      <c r="AA60" s="148">
        <v>2.0547945205479451E-2</v>
      </c>
      <c r="AB60" s="148">
        <v>0</v>
      </c>
      <c r="AC60" s="148">
        <v>0</v>
      </c>
      <c r="AD60" s="125"/>
      <c r="AE60" s="119">
        <v>0</v>
      </c>
      <c r="AF60" s="119">
        <v>0</v>
      </c>
      <c r="AG60" s="119">
        <v>0</v>
      </c>
      <c r="AH60" s="119">
        <v>0</v>
      </c>
      <c r="AI60" s="119">
        <v>0</v>
      </c>
      <c r="AJ60" s="119">
        <v>0</v>
      </c>
      <c r="AK60" s="125"/>
      <c r="AL60" s="125"/>
      <c r="AM60" s="259">
        <v>650000</v>
      </c>
      <c r="AN60" s="150"/>
      <c r="AO60" s="150"/>
      <c r="AP60" s="119">
        <v>0</v>
      </c>
      <c r="AQ60" s="119">
        <v>0</v>
      </c>
      <c r="AR60" s="119">
        <v>0</v>
      </c>
      <c r="AS60" s="119">
        <v>0</v>
      </c>
      <c r="AT60" s="119">
        <v>0</v>
      </c>
      <c r="AU60" s="119">
        <v>0</v>
      </c>
      <c r="AV60" s="119">
        <v>0</v>
      </c>
      <c r="AW60" s="119">
        <v>0</v>
      </c>
      <c r="AX60" s="119">
        <v>0</v>
      </c>
      <c r="AY60" s="125"/>
      <c r="AZ60" s="217"/>
      <c r="BA60" s="178"/>
    </row>
    <row r="61" spans="1:53" s="147" customFormat="1" ht="78.75" x14ac:dyDescent="0.25">
      <c r="A61" s="216" t="s">
        <v>362</v>
      </c>
      <c r="B61" s="126" t="s">
        <v>129</v>
      </c>
      <c r="C61" s="125">
        <v>2017</v>
      </c>
      <c r="D61" s="125" t="s">
        <v>363</v>
      </c>
      <c r="E61" s="125"/>
      <c r="F61" s="125"/>
      <c r="G61" s="125" t="s">
        <v>364</v>
      </c>
      <c r="H61" s="125" t="s">
        <v>218</v>
      </c>
      <c r="I61" s="127">
        <v>30.105416000000002</v>
      </c>
      <c r="J61" s="127">
        <v>-81.476134999999999</v>
      </c>
      <c r="K61" s="125" t="s">
        <v>176</v>
      </c>
      <c r="L61" s="125" t="s">
        <v>155</v>
      </c>
      <c r="M61" s="125" t="s">
        <v>365</v>
      </c>
      <c r="N61" s="126" t="s">
        <v>365</v>
      </c>
      <c r="O61" s="125" t="s">
        <v>219</v>
      </c>
      <c r="P61" s="129"/>
      <c r="Q61" s="129"/>
      <c r="R61" s="125"/>
      <c r="S61" s="125" t="s">
        <v>137</v>
      </c>
      <c r="T61" s="125">
        <v>2017</v>
      </c>
      <c r="U61" s="125"/>
      <c r="V61" s="125"/>
      <c r="W61" s="125"/>
      <c r="X61" s="148">
        <v>0</v>
      </c>
      <c r="Y61" s="148">
        <v>0</v>
      </c>
      <c r="Z61" s="148">
        <v>0</v>
      </c>
      <c r="AA61" s="148">
        <v>9.2465753424657571E-3</v>
      </c>
      <c r="AB61" s="148">
        <v>0</v>
      </c>
      <c r="AC61" s="148">
        <v>0</v>
      </c>
      <c r="AD61" s="125"/>
      <c r="AE61" s="119">
        <v>0</v>
      </c>
      <c r="AF61" s="119">
        <v>0</v>
      </c>
      <c r="AG61" s="119">
        <v>0</v>
      </c>
      <c r="AH61" s="119">
        <v>0</v>
      </c>
      <c r="AI61" s="119">
        <v>0</v>
      </c>
      <c r="AJ61" s="119">
        <v>0</v>
      </c>
      <c r="AK61" s="125"/>
      <c r="AL61" s="125"/>
      <c r="AM61" s="259">
        <v>1120000</v>
      </c>
      <c r="AN61" s="150"/>
      <c r="AO61" s="150"/>
      <c r="AP61" s="119">
        <v>0</v>
      </c>
      <c r="AQ61" s="119">
        <v>0</v>
      </c>
      <c r="AR61" s="119">
        <v>0</v>
      </c>
      <c r="AS61" s="119">
        <v>0</v>
      </c>
      <c r="AT61" s="119">
        <v>0</v>
      </c>
      <c r="AU61" s="119">
        <v>0</v>
      </c>
      <c r="AV61" s="119">
        <v>0</v>
      </c>
      <c r="AW61" s="119">
        <v>0</v>
      </c>
      <c r="AX61" s="119">
        <v>0</v>
      </c>
      <c r="AY61" s="125"/>
      <c r="AZ61" s="217"/>
      <c r="BA61" s="178"/>
    </row>
    <row r="62" spans="1:53" s="147" customFormat="1" ht="78.75" x14ac:dyDescent="0.25">
      <c r="A62" s="216" t="s">
        <v>366</v>
      </c>
      <c r="B62" s="126" t="s">
        <v>129</v>
      </c>
      <c r="C62" s="125">
        <v>2017</v>
      </c>
      <c r="D62" s="125" t="s">
        <v>367</v>
      </c>
      <c r="E62" s="125"/>
      <c r="F62" s="125"/>
      <c r="G62" s="125" t="s">
        <v>368</v>
      </c>
      <c r="H62" s="125" t="s">
        <v>218</v>
      </c>
      <c r="I62" s="127">
        <v>30.105416000000002</v>
      </c>
      <c r="J62" s="127">
        <v>-81.476134999999999</v>
      </c>
      <c r="K62" s="125" t="s">
        <v>176</v>
      </c>
      <c r="L62" s="125" t="s">
        <v>155</v>
      </c>
      <c r="M62" s="125" t="s">
        <v>369</v>
      </c>
      <c r="N62" s="126" t="s">
        <v>369</v>
      </c>
      <c r="O62" s="125" t="s">
        <v>219</v>
      </c>
      <c r="P62" s="129"/>
      <c r="Q62" s="225">
        <v>48213</v>
      </c>
      <c r="R62" s="125" t="s">
        <v>1286</v>
      </c>
      <c r="S62" s="125" t="s">
        <v>137</v>
      </c>
      <c r="T62" s="125">
        <v>2025</v>
      </c>
      <c r="U62" s="125" t="s">
        <v>419</v>
      </c>
      <c r="V62" s="125" t="s">
        <v>138</v>
      </c>
      <c r="W62" s="125" t="s">
        <v>157</v>
      </c>
      <c r="X62" s="148">
        <v>0</v>
      </c>
      <c r="Y62" s="148">
        <v>0</v>
      </c>
      <c r="Z62" s="148">
        <v>0</v>
      </c>
      <c r="AA62" s="148">
        <v>6.1643835616438353E-2</v>
      </c>
      <c r="AB62" s="148">
        <v>0</v>
      </c>
      <c r="AC62" s="148">
        <v>0</v>
      </c>
      <c r="AD62" s="125"/>
      <c r="AE62" s="119">
        <v>0</v>
      </c>
      <c r="AF62" s="119">
        <v>0</v>
      </c>
      <c r="AG62" s="119">
        <v>0</v>
      </c>
      <c r="AH62" s="119">
        <v>0</v>
      </c>
      <c r="AI62" s="119">
        <v>0</v>
      </c>
      <c r="AJ62" s="119">
        <v>0</v>
      </c>
      <c r="AK62" s="125"/>
      <c r="AL62" s="125"/>
      <c r="AM62" s="259">
        <v>7630000</v>
      </c>
      <c r="AN62" s="150"/>
      <c r="AO62" s="150"/>
      <c r="AP62" s="119">
        <v>0</v>
      </c>
      <c r="AQ62" s="119">
        <v>0</v>
      </c>
      <c r="AR62" s="119">
        <v>0</v>
      </c>
      <c r="AS62" s="119">
        <v>0</v>
      </c>
      <c r="AT62" s="119">
        <v>0</v>
      </c>
      <c r="AU62" s="119">
        <v>0</v>
      </c>
      <c r="AV62" s="119">
        <v>0</v>
      </c>
      <c r="AW62" s="119">
        <v>0</v>
      </c>
      <c r="AX62" s="119">
        <v>0</v>
      </c>
      <c r="AY62" s="125"/>
      <c r="AZ62" s="217"/>
      <c r="BA62" s="178"/>
    </row>
    <row r="63" spans="1:53" s="147" customFormat="1" ht="47.25" x14ac:dyDescent="0.25">
      <c r="A63" s="216" t="s">
        <v>1288</v>
      </c>
      <c r="B63" s="126" t="s">
        <v>129</v>
      </c>
      <c r="C63" s="125">
        <v>2025</v>
      </c>
      <c r="D63" s="125" t="s">
        <v>1289</v>
      </c>
      <c r="E63" s="125"/>
      <c r="F63" s="125"/>
      <c r="G63" s="179" t="s">
        <v>1290</v>
      </c>
      <c r="H63" s="179" t="s">
        <v>641</v>
      </c>
      <c r="I63" s="211">
        <v>28.533741277937001</v>
      </c>
      <c r="J63" s="211">
        <v>-81.536590540994794</v>
      </c>
      <c r="K63" s="179" t="s">
        <v>160</v>
      </c>
      <c r="L63" s="125" t="s">
        <v>155</v>
      </c>
      <c r="M63" s="179" t="s">
        <v>1291</v>
      </c>
      <c r="N63" s="179" t="s">
        <v>1291</v>
      </c>
      <c r="O63" s="179" t="s">
        <v>219</v>
      </c>
      <c r="P63" s="129"/>
      <c r="Q63" s="129"/>
      <c r="R63" s="212" t="s">
        <v>321</v>
      </c>
      <c r="S63" s="179" t="s">
        <v>165</v>
      </c>
      <c r="T63" s="125">
        <v>2025</v>
      </c>
      <c r="U63" s="179" t="s">
        <v>199</v>
      </c>
      <c r="V63" s="125"/>
      <c r="W63" s="125"/>
      <c r="X63" s="181">
        <v>0</v>
      </c>
      <c r="Y63" s="181">
        <v>0</v>
      </c>
      <c r="Z63" s="181">
        <v>0</v>
      </c>
      <c r="AA63" s="181">
        <v>0.04</v>
      </c>
      <c r="AB63" s="181">
        <v>0</v>
      </c>
      <c r="AC63" s="181">
        <v>0</v>
      </c>
      <c r="AD63" s="125"/>
      <c r="AE63" s="119">
        <v>0</v>
      </c>
      <c r="AF63" s="119">
        <v>0</v>
      </c>
      <c r="AG63" s="119">
        <v>0</v>
      </c>
      <c r="AH63" s="119">
        <v>0</v>
      </c>
      <c r="AI63" s="119">
        <v>0</v>
      </c>
      <c r="AJ63" s="119">
        <v>0</v>
      </c>
      <c r="AK63" s="125"/>
      <c r="AL63" s="125"/>
      <c r="AM63" s="259">
        <v>4432000</v>
      </c>
      <c r="AN63" s="150"/>
      <c r="AO63" s="150"/>
      <c r="AP63" s="119">
        <v>0</v>
      </c>
      <c r="AQ63" s="119">
        <v>0</v>
      </c>
      <c r="AR63" s="119">
        <v>0</v>
      </c>
      <c r="AS63" s="119">
        <v>0</v>
      </c>
      <c r="AT63" s="119">
        <v>0</v>
      </c>
      <c r="AU63" s="119">
        <v>0</v>
      </c>
      <c r="AV63" s="119">
        <v>0</v>
      </c>
      <c r="AW63" s="119">
        <v>0</v>
      </c>
      <c r="AX63" s="119">
        <v>0</v>
      </c>
      <c r="AY63" s="125"/>
      <c r="AZ63" s="217"/>
      <c r="BA63" s="178"/>
    </row>
    <row r="64" spans="1:53" s="147" customFormat="1" ht="372.75" customHeight="1" x14ac:dyDescent="0.25">
      <c r="A64" s="216" t="s">
        <v>370</v>
      </c>
      <c r="B64" s="126" t="s">
        <v>129</v>
      </c>
      <c r="C64" s="125">
        <v>2023</v>
      </c>
      <c r="D64" s="125" t="s">
        <v>371</v>
      </c>
      <c r="E64" s="125"/>
      <c r="F64" s="125"/>
      <c r="G64" s="125" t="s">
        <v>372</v>
      </c>
      <c r="H64" s="125" t="s">
        <v>306</v>
      </c>
      <c r="I64" s="127">
        <v>30.115084</v>
      </c>
      <c r="J64" s="127">
        <v>-81.815217000000004</v>
      </c>
      <c r="K64" s="125" t="s">
        <v>154</v>
      </c>
      <c r="L64" s="125" t="s">
        <v>155</v>
      </c>
      <c r="M64" s="125" t="s">
        <v>373</v>
      </c>
      <c r="N64" s="126" t="s">
        <v>373</v>
      </c>
      <c r="O64" s="125" t="s">
        <v>219</v>
      </c>
      <c r="P64" s="179"/>
      <c r="Q64" s="214">
        <v>48944</v>
      </c>
      <c r="R64" s="125" t="s">
        <v>321</v>
      </c>
      <c r="S64" s="125" t="s">
        <v>137</v>
      </c>
      <c r="T64" s="125">
        <v>2025</v>
      </c>
      <c r="U64" s="125" t="s">
        <v>138</v>
      </c>
      <c r="V64" s="125" t="s">
        <v>1292</v>
      </c>
      <c r="W64" s="125" t="s">
        <v>239</v>
      </c>
      <c r="X64" s="148">
        <v>0</v>
      </c>
      <c r="Y64" s="148">
        <v>1.27</v>
      </c>
      <c r="Z64" s="148">
        <v>0</v>
      </c>
      <c r="AA64" s="148">
        <v>0</v>
      </c>
      <c r="AB64" s="148">
        <v>0</v>
      </c>
      <c r="AC64" s="148">
        <v>0</v>
      </c>
      <c r="AD64" s="125"/>
      <c r="AE64" s="119">
        <v>0</v>
      </c>
      <c r="AF64" s="119">
        <v>0</v>
      </c>
      <c r="AG64" s="119">
        <v>0</v>
      </c>
      <c r="AH64" s="119">
        <v>0</v>
      </c>
      <c r="AI64" s="119">
        <v>0</v>
      </c>
      <c r="AJ64" s="119">
        <v>0</v>
      </c>
      <c r="AK64" s="125"/>
      <c r="AL64" s="125"/>
      <c r="AM64" s="259">
        <v>1590000</v>
      </c>
      <c r="AN64" s="150"/>
      <c r="AO64" s="150"/>
      <c r="AP64" s="119">
        <v>0</v>
      </c>
      <c r="AQ64" s="119">
        <v>0</v>
      </c>
      <c r="AR64" s="119">
        <v>0</v>
      </c>
      <c r="AS64" s="119">
        <v>0</v>
      </c>
      <c r="AT64" s="119">
        <v>0</v>
      </c>
      <c r="AU64" s="119">
        <v>0</v>
      </c>
      <c r="AV64" s="119">
        <v>0</v>
      </c>
      <c r="AW64" s="119">
        <v>0</v>
      </c>
      <c r="AX64" s="119">
        <v>0</v>
      </c>
      <c r="AY64" s="125"/>
      <c r="AZ64" s="217"/>
      <c r="BA64" s="178"/>
    </row>
    <row r="65" spans="1:53" s="147" customFormat="1" ht="63" x14ac:dyDescent="0.25">
      <c r="A65" s="216" t="s">
        <v>374</v>
      </c>
      <c r="B65" s="126" t="s">
        <v>129</v>
      </c>
      <c r="C65" s="125">
        <v>2017</v>
      </c>
      <c r="D65" s="125" t="s">
        <v>375</v>
      </c>
      <c r="E65" s="125"/>
      <c r="F65" s="125"/>
      <c r="G65" s="125" t="s">
        <v>376</v>
      </c>
      <c r="H65" s="125" t="s">
        <v>218</v>
      </c>
      <c r="I65" s="127">
        <v>30.219837999999999</v>
      </c>
      <c r="J65" s="127">
        <v>-81.499499</v>
      </c>
      <c r="K65" s="125" t="s">
        <v>176</v>
      </c>
      <c r="L65" s="125" t="s">
        <v>155</v>
      </c>
      <c r="M65" s="125" t="s">
        <v>377</v>
      </c>
      <c r="N65" s="126" t="s">
        <v>377</v>
      </c>
      <c r="O65" s="125" t="s">
        <v>219</v>
      </c>
      <c r="P65" s="129"/>
      <c r="Q65" s="129">
        <v>46387</v>
      </c>
      <c r="R65" s="125" t="s">
        <v>1286</v>
      </c>
      <c r="S65" s="125" t="s">
        <v>137</v>
      </c>
      <c r="T65" s="125">
        <v>2025</v>
      </c>
      <c r="U65" s="125" t="s">
        <v>419</v>
      </c>
      <c r="V65" s="125" t="s">
        <v>138</v>
      </c>
      <c r="W65" s="125" t="s">
        <v>157</v>
      </c>
      <c r="X65" s="148">
        <v>0</v>
      </c>
      <c r="Y65" s="148">
        <v>0</v>
      </c>
      <c r="Z65" s="148">
        <v>0</v>
      </c>
      <c r="AA65" s="148">
        <v>0.12328767123287671</v>
      </c>
      <c r="AB65" s="148">
        <v>0</v>
      </c>
      <c r="AC65" s="148">
        <v>0</v>
      </c>
      <c r="AD65" s="125"/>
      <c r="AE65" s="119">
        <v>0</v>
      </c>
      <c r="AF65" s="119">
        <v>0</v>
      </c>
      <c r="AG65" s="119">
        <v>0</v>
      </c>
      <c r="AH65" s="119">
        <v>0</v>
      </c>
      <c r="AI65" s="119">
        <v>0</v>
      </c>
      <c r="AJ65" s="119">
        <v>0</v>
      </c>
      <c r="AK65" s="125"/>
      <c r="AL65" s="125"/>
      <c r="AM65" s="259">
        <v>5000000</v>
      </c>
      <c r="AN65" s="150"/>
      <c r="AO65" s="150"/>
      <c r="AP65" s="119">
        <v>0</v>
      </c>
      <c r="AQ65" s="119">
        <v>0</v>
      </c>
      <c r="AR65" s="119">
        <v>0</v>
      </c>
      <c r="AS65" s="119">
        <v>0</v>
      </c>
      <c r="AT65" s="119">
        <v>0</v>
      </c>
      <c r="AU65" s="119">
        <v>0</v>
      </c>
      <c r="AV65" s="119">
        <v>0</v>
      </c>
      <c r="AW65" s="119">
        <v>0</v>
      </c>
      <c r="AX65" s="119">
        <v>0</v>
      </c>
      <c r="AY65" s="125"/>
      <c r="AZ65" s="217"/>
      <c r="BA65" s="178"/>
    </row>
    <row r="66" spans="1:53" s="147" customFormat="1" ht="47.25" x14ac:dyDescent="0.25">
      <c r="A66" s="226" t="s">
        <v>378</v>
      </c>
      <c r="B66" s="126" t="s">
        <v>129</v>
      </c>
      <c r="C66" s="126">
        <v>2013</v>
      </c>
      <c r="D66" s="126" t="s">
        <v>379</v>
      </c>
      <c r="E66" s="126"/>
      <c r="F66" s="126"/>
      <c r="G66" s="126" t="s">
        <v>380</v>
      </c>
      <c r="H66" s="126" t="s">
        <v>381</v>
      </c>
      <c r="I66" s="231">
        <v>29.163571999999998</v>
      </c>
      <c r="J66" s="231">
        <v>-81.152321000000001</v>
      </c>
      <c r="K66" s="126" t="s">
        <v>195</v>
      </c>
      <c r="L66" s="126" t="s">
        <v>155</v>
      </c>
      <c r="M66" s="126" t="s">
        <v>382</v>
      </c>
      <c r="N66" s="126" t="s">
        <v>1293</v>
      </c>
      <c r="O66" s="126" t="s">
        <v>219</v>
      </c>
      <c r="P66" s="232"/>
      <c r="Q66" s="232"/>
      <c r="R66" s="126" t="s">
        <v>1294</v>
      </c>
      <c r="S66" s="126" t="s">
        <v>151</v>
      </c>
      <c r="T66" s="145">
        <v>2013</v>
      </c>
      <c r="U66" s="126" t="s">
        <v>1294</v>
      </c>
      <c r="V66" s="126"/>
      <c r="W66" s="126" t="s">
        <v>226</v>
      </c>
      <c r="X66" s="180">
        <v>0</v>
      </c>
      <c r="Y66" s="182">
        <v>0</v>
      </c>
      <c r="Z66" s="181">
        <v>0</v>
      </c>
      <c r="AA66" s="181">
        <v>0</v>
      </c>
      <c r="AB66" s="180">
        <v>0</v>
      </c>
      <c r="AC66" s="182">
        <v>0</v>
      </c>
      <c r="AD66" s="126"/>
      <c r="AE66" s="119">
        <v>0</v>
      </c>
      <c r="AF66" s="119">
        <v>0</v>
      </c>
      <c r="AG66" s="119">
        <v>0</v>
      </c>
      <c r="AH66" s="119">
        <v>0</v>
      </c>
      <c r="AI66" s="119">
        <v>0</v>
      </c>
      <c r="AJ66" s="119">
        <v>0</v>
      </c>
      <c r="AK66" s="176"/>
      <c r="AL66" s="176"/>
      <c r="AM66" s="259">
        <v>0</v>
      </c>
      <c r="AN66" s="228"/>
      <c r="AO66" s="150"/>
      <c r="AP66" s="119">
        <v>0</v>
      </c>
      <c r="AQ66" s="119">
        <v>0</v>
      </c>
      <c r="AR66" s="119">
        <v>0</v>
      </c>
      <c r="AS66" s="119">
        <v>0</v>
      </c>
      <c r="AT66" s="119">
        <v>0</v>
      </c>
      <c r="AU66" s="119">
        <v>0</v>
      </c>
      <c r="AV66" s="119">
        <v>0</v>
      </c>
      <c r="AW66" s="119">
        <v>0</v>
      </c>
      <c r="AX66" s="119">
        <v>0</v>
      </c>
      <c r="AY66" s="125"/>
      <c r="AZ66" s="217"/>
      <c r="BA66" s="178"/>
    </row>
    <row r="67" spans="1:53" s="147" customFormat="1" ht="78.75" x14ac:dyDescent="0.25">
      <c r="A67" s="216" t="s">
        <v>1295</v>
      </c>
      <c r="B67" s="126" t="s">
        <v>129</v>
      </c>
      <c r="C67" s="125">
        <v>2019</v>
      </c>
      <c r="D67" s="125" t="s">
        <v>1296</v>
      </c>
      <c r="E67" s="179" t="s">
        <v>200</v>
      </c>
      <c r="F67" s="125" t="s">
        <v>313</v>
      </c>
      <c r="G67" s="125" t="s">
        <v>1297</v>
      </c>
      <c r="H67" s="125" t="s">
        <v>315</v>
      </c>
      <c r="I67" s="127">
        <v>28.862719999999999</v>
      </c>
      <c r="J67" s="127">
        <v>-81.252714999999995</v>
      </c>
      <c r="K67" s="125" t="s">
        <v>146</v>
      </c>
      <c r="L67" s="125" t="s">
        <v>155</v>
      </c>
      <c r="M67" s="125" t="s">
        <v>1298</v>
      </c>
      <c r="N67" s="126" t="s">
        <v>1508</v>
      </c>
      <c r="O67" s="125" t="s">
        <v>219</v>
      </c>
      <c r="P67" s="129"/>
      <c r="Q67" s="129"/>
      <c r="R67" s="125" t="s">
        <v>161</v>
      </c>
      <c r="S67" s="125" t="s">
        <v>151</v>
      </c>
      <c r="T67" s="125">
        <v>2019</v>
      </c>
      <c r="U67" s="125" t="s">
        <v>161</v>
      </c>
      <c r="V67" s="125"/>
      <c r="W67" s="125" t="s">
        <v>226</v>
      </c>
      <c r="X67" s="148">
        <v>0</v>
      </c>
      <c r="Y67" s="148">
        <v>4</v>
      </c>
      <c r="Z67" s="148">
        <v>0</v>
      </c>
      <c r="AA67" s="148">
        <v>0</v>
      </c>
      <c r="AB67" s="148">
        <v>0</v>
      </c>
      <c r="AC67" s="148">
        <v>0</v>
      </c>
      <c r="AD67" s="125"/>
      <c r="AE67" s="119">
        <v>0</v>
      </c>
      <c r="AF67" s="119">
        <v>0</v>
      </c>
      <c r="AG67" s="119">
        <v>0</v>
      </c>
      <c r="AH67" s="119">
        <v>0</v>
      </c>
      <c r="AI67" s="119">
        <v>0</v>
      </c>
      <c r="AJ67" s="119">
        <v>0</v>
      </c>
      <c r="AK67" s="125"/>
      <c r="AL67" s="125"/>
      <c r="AM67" s="259">
        <v>0</v>
      </c>
      <c r="AN67" s="150"/>
      <c r="AO67" s="150"/>
      <c r="AP67" s="119">
        <v>0</v>
      </c>
      <c r="AQ67" s="119">
        <v>0</v>
      </c>
      <c r="AR67" s="119">
        <v>0</v>
      </c>
      <c r="AS67" s="119">
        <v>0</v>
      </c>
      <c r="AT67" s="119">
        <v>0</v>
      </c>
      <c r="AU67" s="119">
        <v>0</v>
      </c>
      <c r="AV67" s="119">
        <v>0</v>
      </c>
      <c r="AW67" s="119">
        <v>0</v>
      </c>
      <c r="AX67" s="119">
        <v>0</v>
      </c>
      <c r="AY67" s="125"/>
      <c r="AZ67" s="217"/>
      <c r="BA67" s="178"/>
    </row>
    <row r="68" spans="1:53" s="147" customFormat="1" ht="126" x14ac:dyDescent="0.25">
      <c r="A68" s="216" t="s">
        <v>383</v>
      </c>
      <c r="B68" s="126" t="s">
        <v>129</v>
      </c>
      <c r="C68" s="125">
        <v>2017</v>
      </c>
      <c r="D68" s="125" t="s">
        <v>384</v>
      </c>
      <c r="E68" s="125"/>
      <c r="F68" s="125"/>
      <c r="G68" s="125" t="s">
        <v>385</v>
      </c>
      <c r="H68" s="125" t="s">
        <v>236</v>
      </c>
      <c r="I68" s="127">
        <v>30.010664999999999</v>
      </c>
      <c r="J68" s="127">
        <v>-81.479365999999999</v>
      </c>
      <c r="K68" s="125" t="s">
        <v>160</v>
      </c>
      <c r="L68" s="125" t="s">
        <v>155</v>
      </c>
      <c r="M68" s="125" t="s">
        <v>386</v>
      </c>
      <c r="N68" s="126" t="s">
        <v>386</v>
      </c>
      <c r="O68" s="125" t="s">
        <v>219</v>
      </c>
      <c r="P68" s="129"/>
      <c r="Q68" s="129"/>
      <c r="R68" s="125"/>
      <c r="S68" s="125" t="s">
        <v>137</v>
      </c>
      <c r="T68" s="125">
        <v>2017</v>
      </c>
      <c r="U68" s="125"/>
      <c r="V68" s="125"/>
      <c r="W68" s="125"/>
      <c r="X68" s="148">
        <v>0</v>
      </c>
      <c r="Y68" s="148">
        <v>0</v>
      </c>
      <c r="Z68" s="148">
        <v>0</v>
      </c>
      <c r="AA68" s="148">
        <v>2</v>
      </c>
      <c r="AB68" s="148">
        <v>0</v>
      </c>
      <c r="AC68" s="148">
        <v>0</v>
      </c>
      <c r="AD68" s="125"/>
      <c r="AE68" s="119">
        <v>0</v>
      </c>
      <c r="AF68" s="119">
        <v>0</v>
      </c>
      <c r="AG68" s="119">
        <v>0</v>
      </c>
      <c r="AH68" s="119">
        <v>0</v>
      </c>
      <c r="AI68" s="119">
        <v>0</v>
      </c>
      <c r="AJ68" s="119">
        <v>0</v>
      </c>
      <c r="AK68" s="125"/>
      <c r="AL68" s="125"/>
      <c r="AM68" s="259">
        <v>14500000</v>
      </c>
      <c r="AN68" s="150"/>
      <c r="AO68" s="150"/>
      <c r="AP68" s="119">
        <v>0</v>
      </c>
      <c r="AQ68" s="119">
        <v>0</v>
      </c>
      <c r="AR68" s="119">
        <v>0</v>
      </c>
      <c r="AS68" s="119">
        <v>0</v>
      </c>
      <c r="AT68" s="119">
        <v>0</v>
      </c>
      <c r="AU68" s="119">
        <v>0</v>
      </c>
      <c r="AV68" s="119">
        <v>0</v>
      </c>
      <c r="AW68" s="119">
        <v>0</v>
      </c>
      <c r="AX68" s="119">
        <v>0</v>
      </c>
      <c r="AY68" s="125"/>
      <c r="AZ68" s="217"/>
      <c r="BA68" s="178"/>
    </row>
    <row r="69" spans="1:53" s="147" customFormat="1" ht="78.75" x14ac:dyDescent="0.25">
      <c r="A69" s="216" t="s">
        <v>387</v>
      </c>
      <c r="B69" s="126" t="s">
        <v>129</v>
      </c>
      <c r="C69" s="125">
        <v>2017</v>
      </c>
      <c r="D69" s="125" t="s">
        <v>388</v>
      </c>
      <c r="E69" s="125"/>
      <c r="F69" s="125"/>
      <c r="G69" s="125" t="s">
        <v>389</v>
      </c>
      <c r="H69" s="125" t="s">
        <v>218</v>
      </c>
      <c r="I69" s="127">
        <v>30.424862000000001</v>
      </c>
      <c r="J69" s="127">
        <v>-81.616587999999993</v>
      </c>
      <c r="K69" s="125" t="s">
        <v>195</v>
      </c>
      <c r="L69" s="125" t="s">
        <v>155</v>
      </c>
      <c r="M69" s="125" t="s">
        <v>390</v>
      </c>
      <c r="N69" s="126" t="s">
        <v>390</v>
      </c>
      <c r="O69" s="125" t="s">
        <v>219</v>
      </c>
      <c r="P69" s="129"/>
      <c r="Q69" s="129"/>
      <c r="R69" s="125"/>
      <c r="S69" s="125" t="s">
        <v>137</v>
      </c>
      <c r="T69" s="125">
        <v>2017</v>
      </c>
      <c r="U69" s="125"/>
      <c r="V69" s="125"/>
      <c r="W69" s="125"/>
      <c r="X69" s="148">
        <v>0</v>
      </c>
      <c r="Y69" s="148">
        <v>0</v>
      </c>
      <c r="Z69" s="148">
        <v>0</v>
      </c>
      <c r="AA69" s="148">
        <v>2.0547945205479451E-2</v>
      </c>
      <c r="AB69" s="148">
        <v>1</v>
      </c>
      <c r="AC69" s="148">
        <v>0</v>
      </c>
      <c r="AD69" s="125"/>
      <c r="AE69" s="119">
        <v>0</v>
      </c>
      <c r="AF69" s="119">
        <v>0</v>
      </c>
      <c r="AG69" s="119">
        <v>0</v>
      </c>
      <c r="AH69" s="119">
        <v>0</v>
      </c>
      <c r="AI69" s="119">
        <v>0</v>
      </c>
      <c r="AJ69" s="119">
        <v>0</v>
      </c>
      <c r="AK69" s="125"/>
      <c r="AL69" s="125"/>
      <c r="AM69" s="259">
        <v>2900000</v>
      </c>
      <c r="AN69" s="150"/>
      <c r="AO69" s="150"/>
      <c r="AP69" s="119">
        <v>0</v>
      </c>
      <c r="AQ69" s="119">
        <v>0</v>
      </c>
      <c r="AR69" s="119">
        <v>0</v>
      </c>
      <c r="AS69" s="119">
        <v>0</v>
      </c>
      <c r="AT69" s="119">
        <v>0</v>
      </c>
      <c r="AU69" s="119">
        <v>0</v>
      </c>
      <c r="AV69" s="119">
        <v>0</v>
      </c>
      <c r="AW69" s="119">
        <v>0</v>
      </c>
      <c r="AX69" s="119">
        <v>0</v>
      </c>
      <c r="AY69" s="125"/>
      <c r="AZ69" s="217"/>
      <c r="BA69" s="178"/>
    </row>
    <row r="70" spans="1:53" s="147" customFormat="1" ht="63" x14ac:dyDescent="0.25">
      <c r="A70" s="216" t="s">
        <v>391</v>
      </c>
      <c r="B70" s="126" t="s">
        <v>129</v>
      </c>
      <c r="C70" s="125">
        <v>2017</v>
      </c>
      <c r="D70" s="125" t="s">
        <v>392</v>
      </c>
      <c r="E70" s="125"/>
      <c r="F70" s="125"/>
      <c r="G70" s="125" t="s">
        <v>393</v>
      </c>
      <c r="H70" s="125" t="s">
        <v>218</v>
      </c>
      <c r="I70" s="127">
        <v>30.42304</v>
      </c>
      <c r="J70" s="127">
        <v>-81.618539999999996</v>
      </c>
      <c r="K70" s="125" t="s">
        <v>257</v>
      </c>
      <c r="L70" s="125" t="s">
        <v>155</v>
      </c>
      <c r="M70" s="125" t="s">
        <v>394</v>
      </c>
      <c r="N70" s="126" t="s">
        <v>394</v>
      </c>
      <c r="O70" s="125" t="s">
        <v>219</v>
      </c>
      <c r="P70" s="129"/>
      <c r="Q70" s="129"/>
      <c r="R70" s="125"/>
      <c r="S70" s="125" t="s">
        <v>137</v>
      </c>
      <c r="T70" s="125">
        <v>2017</v>
      </c>
      <c r="U70" s="125"/>
      <c r="V70" s="125"/>
      <c r="W70" s="125"/>
      <c r="X70" s="148">
        <v>0</v>
      </c>
      <c r="Y70" s="148">
        <v>6</v>
      </c>
      <c r="Z70" s="148">
        <v>0</v>
      </c>
      <c r="AA70" s="148">
        <v>0</v>
      </c>
      <c r="AB70" s="148">
        <v>0</v>
      </c>
      <c r="AC70" s="148">
        <v>0</v>
      </c>
      <c r="AD70" s="125"/>
      <c r="AE70" s="119">
        <v>0</v>
      </c>
      <c r="AF70" s="119">
        <v>0</v>
      </c>
      <c r="AG70" s="119">
        <v>0</v>
      </c>
      <c r="AH70" s="119">
        <v>0</v>
      </c>
      <c r="AI70" s="119">
        <v>0</v>
      </c>
      <c r="AJ70" s="119">
        <v>0</v>
      </c>
      <c r="AK70" s="125"/>
      <c r="AL70" s="125"/>
      <c r="AM70" s="259">
        <v>375000</v>
      </c>
      <c r="AN70" s="150"/>
      <c r="AO70" s="150"/>
      <c r="AP70" s="119">
        <v>0</v>
      </c>
      <c r="AQ70" s="119">
        <v>0</v>
      </c>
      <c r="AR70" s="119">
        <v>0</v>
      </c>
      <c r="AS70" s="119">
        <v>0</v>
      </c>
      <c r="AT70" s="119">
        <v>0</v>
      </c>
      <c r="AU70" s="119">
        <v>0</v>
      </c>
      <c r="AV70" s="119">
        <v>0</v>
      </c>
      <c r="AW70" s="119">
        <v>0</v>
      </c>
      <c r="AX70" s="119">
        <v>0</v>
      </c>
      <c r="AY70" s="125"/>
      <c r="AZ70" s="217"/>
      <c r="BA70" s="178"/>
    </row>
    <row r="71" spans="1:53" s="147" customFormat="1" ht="63" x14ac:dyDescent="0.25">
      <c r="A71" s="216" t="s">
        <v>395</v>
      </c>
      <c r="B71" s="126" t="s">
        <v>129</v>
      </c>
      <c r="C71" s="125">
        <v>2017</v>
      </c>
      <c r="D71" s="125" t="s">
        <v>396</v>
      </c>
      <c r="E71" s="125"/>
      <c r="F71" s="125"/>
      <c r="G71" s="125" t="s">
        <v>397</v>
      </c>
      <c r="H71" s="125" t="s">
        <v>218</v>
      </c>
      <c r="I71" s="127">
        <v>30.424862000000001</v>
      </c>
      <c r="J71" s="127">
        <v>-81.616587999999993</v>
      </c>
      <c r="K71" s="125" t="s">
        <v>176</v>
      </c>
      <c r="L71" s="125" t="s">
        <v>155</v>
      </c>
      <c r="M71" s="125" t="s">
        <v>398</v>
      </c>
      <c r="N71" s="126" t="s">
        <v>398</v>
      </c>
      <c r="O71" s="125" t="s">
        <v>219</v>
      </c>
      <c r="P71" s="129"/>
      <c r="Q71" s="129"/>
      <c r="R71" s="125"/>
      <c r="S71" s="125" t="s">
        <v>137</v>
      </c>
      <c r="T71" s="125">
        <v>2017</v>
      </c>
      <c r="U71" s="125"/>
      <c r="V71" s="125"/>
      <c r="W71" s="125"/>
      <c r="X71" s="148">
        <v>0</v>
      </c>
      <c r="Y71" s="148">
        <v>0</v>
      </c>
      <c r="Z71" s="148">
        <v>0</v>
      </c>
      <c r="AA71" s="148">
        <v>7.8082191780821944E-2</v>
      </c>
      <c r="AB71" s="148">
        <v>0</v>
      </c>
      <c r="AC71" s="148">
        <v>0</v>
      </c>
      <c r="AD71" s="125"/>
      <c r="AE71" s="119">
        <v>0</v>
      </c>
      <c r="AF71" s="119">
        <v>0</v>
      </c>
      <c r="AG71" s="119">
        <v>0</v>
      </c>
      <c r="AH71" s="119">
        <v>0</v>
      </c>
      <c r="AI71" s="119">
        <v>0</v>
      </c>
      <c r="AJ71" s="119">
        <v>0</v>
      </c>
      <c r="AK71" s="125"/>
      <c r="AL71" s="125"/>
      <c r="AM71" s="259">
        <v>4840000</v>
      </c>
      <c r="AN71" s="150"/>
      <c r="AO71" s="150"/>
      <c r="AP71" s="119">
        <v>0</v>
      </c>
      <c r="AQ71" s="119">
        <v>0</v>
      </c>
      <c r="AR71" s="119">
        <v>0</v>
      </c>
      <c r="AS71" s="119">
        <v>0</v>
      </c>
      <c r="AT71" s="119">
        <v>0</v>
      </c>
      <c r="AU71" s="119">
        <v>0</v>
      </c>
      <c r="AV71" s="119">
        <v>0</v>
      </c>
      <c r="AW71" s="119">
        <v>0</v>
      </c>
      <c r="AX71" s="119">
        <v>0</v>
      </c>
      <c r="AY71" s="125"/>
      <c r="AZ71" s="217"/>
      <c r="BA71" s="178"/>
    </row>
    <row r="72" spans="1:53" s="147" customFormat="1" ht="47.25" x14ac:dyDescent="0.25">
      <c r="A72" s="229" t="s">
        <v>1299</v>
      </c>
      <c r="B72" s="126" t="s">
        <v>129</v>
      </c>
      <c r="C72" s="125">
        <v>2025</v>
      </c>
      <c r="D72" s="125" t="s">
        <v>1300</v>
      </c>
      <c r="E72" s="125"/>
      <c r="F72" s="125"/>
      <c r="G72" s="179" t="s">
        <v>1485</v>
      </c>
      <c r="H72" s="179" t="s">
        <v>641</v>
      </c>
      <c r="I72" s="211">
        <v>28.5619603387693</v>
      </c>
      <c r="J72" s="211">
        <v>-81.528804155876401</v>
      </c>
      <c r="K72" s="179" t="s">
        <v>160</v>
      </c>
      <c r="L72" s="125" t="s">
        <v>155</v>
      </c>
      <c r="M72" s="179" t="s">
        <v>1301</v>
      </c>
      <c r="N72" s="179" t="s">
        <v>1301</v>
      </c>
      <c r="O72" s="179" t="s">
        <v>219</v>
      </c>
      <c r="P72" s="129"/>
      <c r="Q72" s="129"/>
      <c r="R72" s="212" t="s">
        <v>321</v>
      </c>
      <c r="S72" s="179" t="s">
        <v>165</v>
      </c>
      <c r="T72" s="125">
        <v>2025</v>
      </c>
      <c r="U72" s="179" t="s">
        <v>199</v>
      </c>
      <c r="V72" s="125"/>
      <c r="W72" s="125"/>
      <c r="X72" s="181">
        <v>0</v>
      </c>
      <c r="Y72" s="181">
        <v>0</v>
      </c>
      <c r="Z72" s="181">
        <v>0</v>
      </c>
      <c r="AA72" s="181">
        <v>0</v>
      </c>
      <c r="AB72" s="181">
        <v>0</v>
      </c>
      <c r="AC72" s="181">
        <v>0</v>
      </c>
      <c r="AD72" s="125"/>
      <c r="AE72" s="119">
        <v>0</v>
      </c>
      <c r="AF72" s="119">
        <v>0</v>
      </c>
      <c r="AG72" s="119">
        <v>0</v>
      </c>
      <c r="AH72" s="119">
        <v>0</v>
      </c>
      <c r="AI72" s="119">
        <v>0</v>
      </c>
      <c r="AJ72" s="119">
        <v>0</v>
      </c>
      <c r="AK72" s="125"/>
      <c r="AL72" s="125"/>
      <c r="AM72" s="259">
        <v>442000</v>
      </c>
      <c r="AN72" s="150"/>
      <c r="AO72" s="150"/>
      <c r="AP72" s="119">
        <v>0</v>
      </c>
      <c r="AQ72" s="119">
        <v>0</v>
      </c>
      <c r="AR72" s="119">
        <v>0</v>
      </c>
      <c r="AS72" s="119">
        <v>0</v>
      </c>
      <c r="AT72" s="119">
        <v>0</v>
      </c>
      <c r="AU72" s="119">
        <v>0</v>
      </c>
      <c r="AV72" s="119">
        <v>0</v>
      </c>
      <c r="AW72" s="119">
        <v>0</v>
      </c>
      <c r="AX72" s="119">
        <v>0</v>
      </c>
      <c r="AY72" s="125" t="s">
        <v>1252</v>
      </c>
      <c r="AZ72" s="217"/>
      <c r="BA72" s="178"/>
    </row>
    <row r="73" spans="1:53" s="147" customFormat="1" ht="170.25" customHeight="1" x14ac:dyDescent="0.25">
      <c r="A73" s="229" t="s">
        <v>1302</v>
      </c>
      <c r="B73" s="126" t="s">
        <v>129</v>
      </c>
      <c r="C73" s="125">
        <v>2025</v>
      </c>
      <c r="D73" s="125" t="s">
        <v>1303</v>
      </c>
      <c r="E73" s="125"/>
      <c r="F73" s="125"/>
      <c r="G73" s="179" t="s">
        <v>1304</v>
      </c>
      <c r="H73" s="179" t="s">
        <v>202</v>
      </c>
      <c r="I73" s="233">
        <v>28.523820000000001</v>
      </c>
      <c r="J73" s="233">
        <v>-81.200230000000005</v>
      </c>
      <c r="K73" s="179" t="s">
        <v>160</v>
      </c>
      <c r="L73" s="125" t="s">
        <v>155</v>
      </c>
      <c r="M73" s="179" t="s">
        <v>1305</v>
      </c>
      <c r="N73" s="179" t="s">
        <v>1305</v>
      </c>
      <c r="O73" s="179" t="s">
        <v>219</v>
      </c>
      <c r="P73" s="129"/>
      <c r="Q73" s="129"/>
      <c r="R73" s="212" t="s">
        <v>321</v>
      </c>
      <c r="S73" s="179" t="s">
        <v>165</v>
      </c>
      <c r="T73" s="125">
        <v>2025</v>
      </c>
      <c r="U73" s="179" t="s">
        <v>199</v>
      </c>
      <c r="V73" s="125"/>
      <c r="W73" s="125"/>
      <c r="X73" s="181">
        <v>0</v>
      </c>
      <c r="Y73" s="181">
        <v>0</v>
      </c>
      <c r="Z73" s="181">
        <v>0</v>
      </c>
      <c r="AA73" s="181">
        <v>0</v>
      </c>
      <c r="AB73" s="181">
        <v>0</v>
      </c>
      <c r="AC73" s="181">
        <v>0</v>
      </c>
      <c r="AD73" s="125"/>
      <c r="AE73" s="119">
        <v>0</v>
      </c>
      <c r="AF73" s="119">
        <v>0</v>
      </c>
      <c r="AG73" s="119">
        <v>0</v>
      </c>
      <c r="AH73" s="119">
        <v>0</v>
      </c>
      <c r="AI73" s="119">
        <v>0</v>
      </c>
      <c r="AJ73" s="119">
        <v>0</v>
      </c>
      <c r="AK73" s="125"/>
      <c r="AL73" s="125"/>
      <c r="AM73" s="259">
        <v>6500000</v>
      </c>
      <c r="AN73" s="150"/>
      <c r="AO73" s="150"/>
      <c r="AP73" s="119">
        <v>0</v>
      </c>
      <c r="AQ73" s="119">
        <v>0</v>
      </c>
      <c r="AR73" s="119">
        <v>0</v>
      </c>
      <c r="AS73" s="119">
        <v>0</v>
      </c>
      <c r="AT73" s="119">
        <v>0</v>
      </c>
      <c r="AU73" s="119">
        <v>0</v>
      </c>
      <c r="AV73" s="119">
        <v>0</v>
      </c>
      <c r="AW73" s="119">
        <v>0</v>
      </c>
      <c r="AX73" s="119">
        <v>0</v>
      </c>
      <c r="AY73" s="125" t="s">
        <v>1306</v>
      </c>
      <c r="AZ73" s="217"/>
      <c r="BA73" s="178"/>
    </row>
    <row r="74" spans="1:53" s="147" customFormat="1" ht="47.25" x14ac:dyDescent="0.25">
      <c r="A74" s="229" t="s">
        <v>1307</v>
      </c>
      <c r="B74" s="126" t="s">
        <v>129</v>
      </c>
      <c r="C74" s="125">
        <v>2025</v>
      </c>
      <c r="D74" s="125" t="s">
        <v>1308</v>
      </c>
      <c r="E74" s="125" t="s">
        <v>200</v>
      </c>
      <c r="F74" s="125" t="s">
        <v>1308</v>
      </c>
      <c r="G74" s="179" t="s">
        <v>1309</v>
      </c>
      <c r="H74" s="179" t="s">
        <v>202</v>
      </c>
      <c r="I74" s="211">
        <v>28.521183000000001</v>
      </c>
      <c r="J74" s="211">
        <v>-81.199033</v>
      </c>
      <c r="K74" s="179" t="s">
        <v>160</v>
      </c>
      <c r="L74" s="125" t="s">
        <v>155</v>
      </c>
      <c r="M74" s="179" t="s">
        <v>1310</v>
      </c>
      <c r="N74" s="179" t="s">
        <v>1310</v>
      </c>
      <c r="O74" s="179" t="s">
        <v>219</v>
      </c>
      <c r="P74" s="129"/>
      <c r="Q74" s="129"/>
      <c r="R74" s="212" t="s">
        <v>321</v>
      </c>
      <c r="S74" s="179" t="s">
        <v>165</v>
      </c>
      <c r="T74" s="125">
        <v>2025</v>
      </c>
      <c r="U74" s="179" t="s">
        <v>199</v>
      </c>
      <c r="V74" s="125"/>
      <c r="W74" s="125"/>
      <c r="X74" s="181">
        <v>0</v>
      </c>
      <c r="Y74" s="181">
        <v>0</v>
      </c>
      <c r="Z74" s="181">
        <v>0</v>
      </c>
      <c r="AA74" s="181">
        <v>0</v>
      </c>
      <c r="AB74" s="181">
        <v>0</v>
      </c>
      <c r="AC74" s="181">
        <v>5</v>
      </c>
      <c r="AD74" s="125"/>
      <c r="AE74" s="119">
        <v>0</v>
      </c>
      <c r="AF74" s="119">
        <v>0</v>
      </c>
      <c r="AG74" s="119">
        <v>0</v>
      </c>
      <c r="AH74" s="119">
        <v>0</v>
      </c>
      <c r="AI74" s="119">
        <v>0</v>
      </c>
      <c r="AJ74" s="119">
        <v>0</v>
      </c>
      <c r="AK74" s="125"/>
      <c r="AL74" s="125"/>
      <c r="AM74" s="259">
        <v>39000000</v>
      </c>
      <c r="AN74" s="150"/>
      <c r="AO74" s="150"/>
      <c r="AP74" s="119">
        <v>0</v>
      </c>
      <c r="AQ74" s="119">
        <v>0</v>
      </c>
      <c r="AR74" s="119">
        <v>0</v>
      </c>
      <c r="AS74" s="119">
        <v>0</v>
      </c>
      <c r="AT74" s="119">
        <v>0</v>
      </c>
      <c r="AU74" s="119">
        <v>0</v>
      </c>
      <c r="AV74" s="119">
        <v>0</v>
      </c>
      <c r="AW74" s="119">
        <v>0</v>
      </c>
      <c r="AX74" s="119">
        <v>0</v>
      </c>
      <c r="AY74" s="125" t="s">
        <v>1311</v>
      </c>
      <c r="AZ74" s="217"/>
      <c r="BA74" s="178"/>
    </row>
    <row r="75" spans="1:53" s="147" customFormat="1" ht="31.5" x14ac:dyDescent="0.25">
      <c r="A75" s="229" t="s">
        <v>1312</v>
      </c>
      <c r="B75" s="126" t="s">
        <v>129</v>
      </c>
      <c r="C75" s="125">
        <v>2025</v>
      </c>
      <c r="D75" s="125" t="s">
        <v>1313</v>
      </c>
      <c r="E75" s="125" t="s">
        <v>200</v>
      </c>
      <c r="F75" s="125" t="s">
        <v>1308</v>
      </c>
      <c r="G75" s="179" t="s">
        <v>1314</v>
      </c>
      <c r="H75" s="179" t="s">
        <v>202</v>
      </c>
      <c r="I75" s="211">
        <v>28.521183000000001</v>
      </c>
      <c r="J75" s="211">
        <v>-81.199033</v>
      </c>
      <c r="K75" s="179" t="s">
        <v>160</v>
      </c>
      <c r="L75" s="125" t="s">
        <v>155</v>
      </c>
      <c r="M75" s="179" t="s">
        <v>1315</v>
      </c>
      <c r="N75" s="179" t="s">
        <v>1315</v>
      </c>
      <c r="O75" s="179" t="s">
        <v>219</v>
      </c>
      <c r="P75" s="129"/>
      <c r="Q75" s="129"/>
      <c r="R75" s="212" t="s">
        <v>321</v>
      </c>
      <c r="S75" s="179" t="s">
        <v>165</v>
      </c>
      <c r="T75" s="125">
        <v>2025</v>
      </c>
      <c r="U75" s="179" t="s">
        <v>199</v>
      </c>
      <c r="V75" s="125"/>
      <c r="W75" s="125"/>
      <c r="X75" s="181">
        <v>0</v>
      </c>
      <c r="Y75" s="181">
        <v>0</v>
      </c>
      <c r="Z75" s="181">
        <v>0</v>
      </c>
      <c r="AA75" s="181">
        <v>5</v>
      </c>
      <c r="AB75" s="181">
        <v>0</v>
      </c>
      <c r="AC75" s="181">
        <v>0</v>
      </c>
      <c r="AD75" s="125"/>
      <c r="AE75" s="119">
        <v>0</v>
      </c>
      <c r="AF75" s="119">
        <v>0</v>
      </c>
      <c r="AG75" s="119">
        <v>0</v>
      </c>
      <c r="AH75" s="119">
        <v>0</v>
      </c>
      <c r="AI75" s="119">
        <v>0</v>
      </c>
      <c r="AJ75" s="119">
        <v>0</v>
      </c>
      <c r="AK75" s="125"/>
      <c r="AL75" s="125"/>
      <c r="AM75" s="259">
        <v>56000000</v>
      </c>
      <c r="AN75" s="150"/>
      <c r="AO75" s="150"/>
      <c r="AP75" s="119">
        <v>0</v>
      </c>
      <c r="AQ75" s="119">
        <v>0</v>
      </c>
      <c r="AR75" s="119">
        <v>0</v>
      </c>
      <c r="AS75" s="119">
        <v>0</v>
      </c>
      <c r="AT75" s="119">
        <v>0</v>
      </c>
      <c r="AU75" s="119">
        <v>0</v>
      </c>
      <c r="AV75" s="119">
        <v>0</v>
      </c>
      <c r="AW75" s="119">
        <v>0</v>
      </c>
      <c r="AX75" s="119">
        <v>0</v>
      </c>
      <c r="AY75" s="125" t="s">
        <v>1311</v>
      </c>
      <c r="AZ75" s="217"/>
      <c r="BA75" s="178"/>
    </row>
    <row r="76" spans="1:53" s="147" customFormat="1" ht="78.75" x14ac:dyDescent="0.25">
      <c r="A76" s="216" t="s">
        <v>399</v>
      </c>
      <c r="B76" s="126" t="s">
        <v>129</v>
      </c>
      <c r="C76" s="125">
        <v>2015</v>
      </c>
      <c r="D76" s="125" t="s">
        <v>400</v>
      </c>
      <c r="E76" s="125"/>
      <c r="F76" s="125"/>
      <c r="G76" s="125" t="s">
        <v>401</v>
      </c>
      <c r="H76" s="125" t="s">
        <v>1518</v>
      </c>
      <c r="I76" s="127">
        <v>28.534244444444447</v>
      </c>
      <c r="J76" s="127">
        <v>-81.383766666666702</v>
      </c>
      <c r="K76" s="125" t="s">
        <v>193</v>
      </c>
      <c r="L76" s="125" t="s">
        <v>155</v>
      </c>
      <c r="M76" s="125" t="s">
        <v>402</v>
      </c>
      <c r="N76" s="126" t="s">
        <v>402</v>
      </c>
      <c r="O76" s="125" t="s">
        <v>219</v>
      </c>
      <c r="P76" s="129"/>
      <c r="Q76" s="129"/>
      <c r="R76" s="125" t="s">
        <v>321</v>
      </c>
      <c r="S76" s="125" t="s">
        <v>165</v>
      </c>
      <c r="T76" s="125">
        <v>2025</v>
      </c>
      <c r="U76" s="125"/>
      <c r="V76" s="125"/>
      <c r="W76" s="125"/>
      <c r="X76" s="148">
        <v>0</v>
      </c>
      <c r="Y76" s="148">
        <v>0</v>
      </c>
      <c r="Z76" s="148">
        <v>0</v>
      </c>
      <c r="AA76" s="148">
        <v>0</v>
      </c>
      <c r="AB76" s="148">
        <v>0</v>
      </c>
      <c r="AC76" s="148">
        <v>0</v>
      </c>
      <c r="AD76" s="125"/>
      <c r="AE76" s="119">
        <v>0</v>
      </c>
      <c r="AF76" s="119">
        <v>0</v>
      </c>
      <c r="AG76" s="119">
        <v>0</v>
      </c>
      <c r="AH76" s="119">
        <v>0</v>
      </c>
      <c r="AI76" s="119">
        <v>0</v>
      </c>
      <c r="AJ76" s="119">
        <v>0</v>
      </c>
      <c r="AK76" s="125"/>
      <c r="AL76" s="125"/>
      <c r="AM76" s="259">
        <v>0</v>
      </c>
      <c r="AN76" s="150"/>
      <c r="AO76" s="150"/>
      <c r="AP76" s="119">
        <v>0</v>
      </c>
      <c r="AQ76" s="119">
        <v>0</v>
      </c>
      <c r="AR76" s="119">
        <v>0</v>
      </c>
      <c r="AS76" s="119">
        <v>0</v>
      </c>
      <c r="AT76" s="119">
        <v>0</v>
      </c>
      <c r="AU76" s="119">
        <v>0</v>
      </c>
      <c r="AV76" s="119">
        <v>0</v>
      </c>
      <c r="AW76" s="119">
        <v>0</v>
      </c>
      <c r="AX76" s="119">
        <v>0</v>
      </c>
      <c r="AY76" s="125"/>
      <c r="AZ76" s="217"/>
      <c r="BA76" s="178"/>
    </row>
    <row r="77" spans="1:53" s="147" customFormat="1" ht="63" x14ac:dyDescent="0.25">
      <c r="A77" s="216" t="s">
        <v>403</v>
      </c>
      <c r="B77" s="126" t="s">
        <v>129</v>
      </c>
      <c r="C77" s="125">
        <v>2017</v>
      </c>
      <c r="D77" s="125" t="s">
        <v>404</v>
      </c>
      <c r="E77" s="125"/>
      <c r="F77" s="125"/>
      <c r="G77" s="125" t="s">
        <v>405</v>
      </c>
      <c r="H77" s="125" t="s">
        <v>306</v>
      </c>
      <c r="I77" s="127">
        <v>30.203603999999999</v>
      </c>
      <c r="J77" s="127">
        <v>-81.837615</v>
      </c>
      <c r="K77" s="125" t="s">
        <v>176</v>
      </c>
      <c r="L77" s="125" t="s">
        <v>155</v>
      </c>
      <c r="M77" s="125" t="s">
        <v>406</v>
      </c>
      <c r="N77" s="126" t="s">
        <v>406</v>
      </c>
      <c r="O77" s="125" t="s">
        <v>219</v>
      </c>
      <c r="P77" s="129"/>
      <c r="Q77" s="129"/>
      <c r="R77" s="125"/>
      <c r="S77" s="125" t="s">
        <v>137</v>
      </c>
      <c r="T77" s="125">
        <v>2017</v>
      </c>
      <c r="U77" s="125"/>
      <c r="V77" s="125"/>
      <c r="W77" s="125"/>
      <c r="X77" s="148">
        <v>0</v>
      </c>
      <c r="Y77" s="148">
        <v>0</v>
      </c>
      <c r="Z77" s="148">
        <v>0</v>
      </c>
      <c r="AA77" s="148">
        <v>2.5</v>
      </c>
      <c r="AB77" s="148">
        <v>0</v>
      </c>
      <c r="AC77" s="148">
        <v>0</v>
      </c>
      <c r="AD77" s="125"/>
      <c r="AE77" s="119">
        <v>0</v>
      </c>
      <c r="AF77" s="119">
        <v>0</v>
      </c>
      <c r="AG77" s="119">
        <v>0</v>
      </c>
      <c r="AH77" s="119">
        <v>0</v>
      </c>
      <c r="AI77" s="119">
        <v>0</v>
      </c>
      <c r="AJ77" s="119">
        <v>0</v>
      </c>
      <c r="AK77" s="125"/>
      <c r="AL77" s="125"/>
      <c r="AM77" s="259">
        <v>2500000</v>
      </c>
      <c r="AN77" s="150"/>
      <c r="AO77" s="150"/>
      <c r="AP77" s="119">
        <v>0</v>
      </c>
      <c r="AQ77" s="119">
        <v>0</v>
      </c>
      <c r="AR77" s="119">
        <v>0</v>
      </c>
      <c r="AS77" s="119">
        <v>0</v>
      </c>
      <c r="AT77" s="119">
        <v>0</v>
      </c>
      <c r="AU77" s="119">
        <v>0</v>
      </c>
      <c r="AV77" s="119">
        <v>0</v>
      </c>
      <c r="AW77" s="119">
        <v>0</v>
      </c>
      <c r="AX77" s="119">
        <v>0</v>
      </c>
      <c r="AY77" s="125"/>
      <c r="AZ77" s="217"/>
      <c r="BA77" s="178"/>
    </row>
    <row r="78" spans="1:53" s="147" customFormat="1" ht="78.75" x14ac:dyDescent="0.25">
      <c r="A78" s="216" t="s">
        <v>407</v>
      </c>
      <c r="B78" s="126" t="s">
        <v>129</v>
      </c>
      <c r="C78" s="125">
        <v>2017</v>
      </c>
      <c r="D78" s="125" t="s">
        <v>408</v>
      </c>
      <c r="E78" s="125"/>
      <c r="F78" s="125"/>
      <c r="G78" s="125" t="s">
        <v>409</v>
      </c>
      <c r="H78" s="125" t="s">
        <v>236</v>
      </c>
      <c r="I78" s="127">
        <v>29.936736</v>
      </c>
      <c r="J78" s="127">
        <v>-81.336920000000006</v>
      </c>
      <c r="K78" s="125" t="s">
        <v>154</v>
      </c>
      <c r="L78" s="125" t="s">
        <v>155</v>
      </c>
      <c r="M78" s="125" t="s">
        <v>1493</v>
      </c>
      <c r="N78" s="126" t="s">
        <v>1493</v>
      </c>
      <c r="O78" s="125" t="s">
        <v>219</v>
      </c>
      <c r="P78" s="129"/>
      <c r="Q78" s="129"/>
      <c r="R78" s="125"/>
      <c r="S78" s="125" t="s">
        <v>137</v>
      </c>
      <c r="T78" s="125">
        <v>2017</v>
      </c>
      <c r="U78" s="125"/>
      <c r="V78" s="125"/>
      <c r="W78" s="125"/>
      <c r="X78" s="148">
        <v>0</v>
      </c>
      <c r="Y78" s="148">
        <v>1E-3</v>
      </c>
      <c r="Z78" s="148">
        <v>0</v>
      </c>
      <c r="AA78" s="148">
        <v>0</v>
      </c>
      <c r="AB78" s="148">
        <v>0</v>
      </c>
      <c r="AC78" s="148">
        <v>0</v>
      </c>
      <c r="AD78" s="125"/>
      <c r="AE78" s="119">
        <v>0</v>
      </c>
      <c r="AF78" s="119">
        <v>0</v>
      </c>
      <c r="AG78" s="119">
        <v>0</v>
      </c>
      <c r="AH78" s="119">
        <v>0</v>
      </c>
      <c r="AI78" s="119">
        <v>0</v>
      </c>
      <c r="AJ78" s="119">
        <v>0</v>
      </c>
      <c r="AK78" s="125"/>
      <c r="AL78" s="125"/>
      <c r="AM78" s="259">
        <v>4700</v>
      </c>
      <c r="AN78" s="150"/>
      <c r="AO78" s="150"/>
      <c r="AP78" s="119">
        <v>0</v>
      </c>
      <c r="AQ78" s="119">
        <v>0</v>
      </c>
      <c r="AR78" s="119">
        <v>0</v>
      </c>
      <c r="AS78" s="119">
        <v>0</v>
      </c>
      <c r="AT78" s="119">
        <v>0</v>
      </c>
      <c r="AU78" s="119">
        <v>0</v>
      </c>
      <c r="AV78" s="119">
        <v>0</v>
      </c>
      <c r="AW78" s="119">
        <v>0</v>
      </c>
      <c r="AX78" s="119">
        <v>0</v>
      </c>
      <c r="AY78" s="125"/>
      <c r="AZ78" s="217"/>
      <c r="BA78" s="178"/>
    </row>
    <row r="79" spans="1:53" s="147" customFormat="1" ht="190.5" customHeight="1" x14ac:dyDescent="0.25">
      <c r="A79" s="216" t="s">
        <v>410</v>
      </c>
      <c r="B79" s="126" t="s">
        <v>129</v>
      </c>
      <c r="C79" s="125">
        <v>2017</v>
      </c>
      <c r="D79" s="125" t="s">
        <v>411</v>
      </c>
      <c r="E79" s="125"/>
      <c r="F79" s="125"/>
      <c r="G79" s="125" t="s">
        <v>412</v>
      </c>
      <c r="H79" s="125" t="s">
        <v>236</v>
      </c>
      <c r="I79" s="127">
        <v>29.905149999999999</v>
      </c>
      <c r="J79" s="127">
        <v>-81.384092999999993</v>
      </c>
      <c r="K79" s="125" t="s">
        <v>180</v>
      </c>
      <c r="L79" s="125" t="s">
        <v>155</v>
      </c>
      <c r="M79" s="125" t="s">
        <v>413</v>
      </c>
      <c r="N79" s="126" t="s">
        <v>414</v>
      </c>
      <c r="O79" s="125" t="s">
        <v>219</v>
      </c>
      <c r="P79" s="129"/>
      <c r="Q79" s="129"/>
      <c r="R79" s="125"/>
      <c r="S79" s="125" t="s">
        <v>137</v>
      </c>
      <c r="T79" s="125">
        <v>2017</v>
      </c>
      <c r="U79" s="125"/>
      <c r="V79" s="125"/>
      <c r="W79" s="125"/>
      <c r="X79" s="148">
        <v>0</v>
      </c>
      <c r="Y79" s="148">
        <v>0</v>
      </c>
      <c r="Z79" s="148">
        <v>0</v>
      </c>
      <c r="AA79" s="148">
        <v>0.23300000000000001</v>
      </c>
      <c r="AB79" s="148">
        <v>0</v>
      </c>
      <c r="AC79" s="148">
        <v>0</v>
      </c>
      <c r="AD79" s="125"/>
      <c r="AE79" s="119">
        <v>0</v>
      </c>
      <c r="AF79" s="119">
        <v>0</v>
      </c>
      <c r="AG79" s="119">
        <v>0</v>
      </c>
      <c r="AH79" s="119">
        <v>0</v>
      </c>
      <c r="AI79" s="119">
        <v>0</v>
      </c>
      <c r="AJ79" s="119">
        <v>0</v>
      </c>
      <c r="AK79" s="125"/>
      <c r="AL79" s="125"/>
      <c r="AM79" s="259">
        <v>6580000</v>
      </c>
      <c r="AN79" s="150"/>
      <c r="AO79" s="150"/>
      <c r="AP79" s="119">
        <v>0</v>
      </c>
      <c r="AQ79" s="119">
        <v>0</v>
      </c>
      <c r="AR79" s="119">
        <v>0</v>
      </c>
      <c r="AS79" s="119">
        <v>0</v>
      </c>
      <c r="AT79" s="119">
        <v>0</v>
      </c>
      <c r="AU79" s="119">
        <v>0</v>
      </c>
      <c r="AV79" s="119">
        <v>0</v>
      </c>
      <c r="AW79" s="119">
        <v>0</v>
      </c>
      <c r="AX79" s="119">
        <v>0</v>
      </c>
      <c r="AY79" s="125"/>
      <c r="AZ79" s="217"/>
      <c r="BA79" s="178"/>
    </row>
    <row r="80" spans="1:53" s="147" customFormat="1" ht="149.25" customHeight="1" x14ac:dyDescent="0.25">
      <c r="A80" s="216" t="s">
        <v>415</v>
      </c>
      <c r="B80" s="126" t="s">
        <v>129</v>
      </c>
      <c r="C80" s="125">
        <v>2023</v>
      </c>
      <c r="D80" s="125" t="s">
        <v>416</v>
      </c>
      <c r="E80" s="125"/>
      <c r="F80" s="125"/>
      <c r="G80" s="125" t="s">
        <v>417</v>
      </c>
      <c r="H80" s="125" t="s">
        <v>293</v>
      </c>
      <c r="I80" s="127">
        <v>29.620218000000001</v>
      </c>
      <c r="J80" s="127">
        <v>-82.412227000000001</v>
      </c>
      <c r="K80" s="125" t="s">
        <v>132</v>
      </c>
      <c r="L80" s="125" t="s">
        <v>155</v>
      </c>
      <c r="M80" s="125" t="s">
        <v>418</v>
      </c>
      <c r="N80" s="126" t="s">
        <v>418</v>
      </c>
      <c r="O80" s="125" t="s">
        <v>219</v>
      </c>
      <c r="P80" s="179"/>
      <c r="Q80" s="129">
        <v>51501</v>
      </c>
      <c r="R80" s="125" t="s">
        <v>321</v>
      </c>
      <c r="S80" s="125" t="s">
        <v>137</v>
      </c>
      <c r="T80" s="125">
        <v>2025</v>
      </c>
      <c r="U80" s="125" t="s">
        <v>419</v>
      </c>
      <c r="V80" s="125" t="s">
        <v>138</v>
      </c>
      <c r="W80" s="125" t="s">
        <v>157</v>
      </c>
      <c r="X80" s="148">
        <v>0</v>
      </c>
      <c r="Y80" s="148">
        <v>5</v>
      </c>
      <c r="Z80" s="148">
        <v>0</v>
      </c>
      <c r="AA80" s="148">
        <v>0</v>
      </c>
      <c r="AB80" s="148">
        <v>0</v>
      </c>
      <c r="AC80" s="148">
        <v>0</v>
      </c>
      <c r="AD80" s="125"/>
      <c r="AE80" s="119">
        <v>0</v>
      </c>
      <c r="AF80" s="119">
        <v>0</v>
      </c>
      <c r="AG80" s="119">
        <v>0</v>
      </c>
      <c r="AH80" s="119">
        <v>0</v>
      </c>
      <c r="AI80" s="119">
        <v>0</v>
      </c>
      <c r="AJ80" s="119">
        <v>0</v>
      </c>
      <c r="AK80" s="125"/>
      <c r="AL80" s="125"/>
      <c r="AM80" s="259">
        <v>20000000</v>
      </c>
      <c r="AN80" s="150"/>
      <c r="AO80" s="150"/>
      <c r="AP80" s="119">
        <v>0</v>
      </c>
      <c r="AQ80" s="119">
        <v>0</v>
      </c>
      <c r="AR80" s="119">
        <v>0</v>
      </c>
      <c r="AS80" s="119">
        <v>0</v>
      </c>
      <c r="AT80" s="119">
        <v>0</v>
      </c>
      <c r="AU80" s="119">
        <v>0</v>
      </c>
      <c r="AV80" s="119">
        <v>0</v>
      </c>
      <c r="AW80" s="119">
        <v>0</v>
      </c>
      <c r="AX80" s="119">
        <v>0</v>
      </c>
      <c r="AY80" s="125"/>
      <c r="AZ80" s="217"/>
      <c r="BA80" s="178"/>
    </row>
    <row r="81" spans="1:53" s="147" customFormat="1" ht="99.75" customHeight="1" x14ac:dyDescent="0.25">
      <c r="A81" s="216" t="s">
        <v>1316</v>
      </c>
      <c r="B81" s="126" t="s">
        <v>129</v>
      </c>
      <c r="C81" s="125">
        <v>2025</v>
      </c>
      <c r="D81" s="125" t="s">
        <v>1317</v>
      </c>
      <c r="E81" s="125"/>
      <c r="F81" s="125"/>
      <c r="G81" s="125" t="s">
        <v>1318</v>
      </c>
      <c r="H81" s="125" t="s">
        <v>223</v>
      </c>
      <c r="I81" s="127">
        <v>29.66619</v>
      </c>
      <c r="J81" s="127">
        <v>-81.695141000000007</v>
      </c>
      <c r="K81" s="125" t="s">
        <v>154</v>
      </c>
      <c r="L81" s="125" t="s">
        <v>155</v>
      </c>
      <c r="M81" s="125" t="s">
        <v>1319</v>
      </c>
      <c r="N81" s="126" t="s">
        <v>1319</v>
      </c>
      <c r="O81" s="125" t="s">
        <v>219</v>
      </c>
      <c r="P81" s="129"/>
      <c r="Q81" s="234"/>
      <c r="R81" s="125" t="s">
        <v>1256</v>
      </c>
      <c r="S81" s="125" t="s">
        <v>137</v>
      </c>
      <c r="T81" s="125">
        <v>2025</v>
      </c>
      <c r="U81" s="125" t="s">
        <v>419</v>
      </c>
      <c r="V81" s="125" t="s">
        <v>138</v>
      </c>
      <c r="W81" s="125" t="s">
        <v>157</v>
      </c>
      <c r="X81" s="148">
        <v>0</v>
      </c>
      <c r="Y81" s="148">
        <v>17.04</v>
      </c>
      <c r="Z81" s="148">
        <v>0</v>
      </c>
      <c r="AA81" s="148">
        <v>0</v>
      </c>
      <c r="AB81" s="148">
        <v>0</v>
      </c>
      <c r="AC81" s="148">
        <v>0</v>
      </c>
      <c r="AD81" s="125"/>
      <c r="AE81" s="119">
        <v>0</v>
      </c>
      <c r="AF81" s="119">
        <v>0</v>
      </c>
      <c r="AG81" s="119">
        <v>0</v>
      </c>
      <c r="AH81" s="119">
        <v>0</v>
      </c>
      <c r="AI81" s="119">
        <v>0</v>
      </c>
      <c r="AJ81" s="119">
        <v>0</v>
      </c>
      <c r="AK81" s="125"/>
      <c r="AL81" s="125"/>
      <c r="AM81" s="259">
        <v>970000</v>
      </c>
      <c r="AN81" s="125"/>
      <c r="AO81" s="125"/>
      <c r="AP81" s="119">
        <v>0</v>
      </c>
      <c r="AQ81" s="119">
        <v>0</v>
      </c>
      <c r="AR81" s="119">
        <v>0</v>
      </c>
      <c r="AS81" s="119">
        <v>0</v>
      </c>
      <c r="AT81" s="119">
        <v>0</v>
      </c>
      <c r="AU81" s="119">
        <v>0</v>
      </c>
      <c r="AV81" s="119">
        <v>0</v>
      </c>
      <c r="AW81" s="119">
        <v>0</v>
      </c>
      <c r="AX81" s="119">
        <v>0</v>
      </c>
      <c r="AY81" s="125"/>
      <c r="AZ81" s="217"/>
      <c r="BA81" s="178"/>
    </row>
    <row r="82" spans="1:53" s="147" customFormat="1" ht="94.5" x14ac:dyDescent="0.25">
      <c r="A82" s="226" t="s">
        <v>420</v>
      </c>
      <c r="B82" s="179" t="s">
        <v>129</v>
      </c>
      <c r="C82" s="179">
        <v>2017</v>
      </c>
      <c r="D82" s="179" t="s">
        <v>421</v>
      </c>
      <c r="E82" s="179"/>
      <c r="F82" s="179"/>
      <c r="G82" s="179" t="s">
        <v>422</v>
      </c>
      <c r="H82" s="179" t="s">
        <v>423</v>
      </c>
      <c r="I82" s="227">
        <v>29.688389999999998</v>
      </c>
      <c r="J82" s="227">
        <v>-82.32338</v>
      </c>
      <c r="K82" s="179" t="s">
        <v>160</v>
      </c>
      <c r="L82" s="179" t="s">
        <v>155</v>
      </c>
      <c r="M82" s="125" t="s">
        <v>424</v>
      </c>
      <c r="N82" s="125" t="s">
        <v>425</v>
      </c>
      <c r="O82" s="179" t="s">
        <v>219</v>
      </c>
      <c r="P82" s="212"/>
      <c r="Q82" s="212"/>
      <c r="R82" s="125" t="s">
        <v>426</v>
      </c>
      <c r="S82" s="179" t="s">
        <v>137</v>
      </c>
      <c r="T82" s="145">
        <v>2017</v>
      </c>
      <c r="U82" s="125" t="s">
        <v>427</v>
      </c>
      <c r="V82" s="179"/>
      <c r="W82" s="179" t="s">
        <v>157</v>
      </c>
      <c r="X82" s="180">
        <v>0</v>
      </c>
      <c r="Y82" s="181">
        <v>0</v>
      </c>
      <c r="Z82" s="181">
        <v>0</v>
      </c>
      <c r="AA82" s="181">
        <v>0.16</v>
      </c>
      <c r="AB82" s="180">
        <v>0</v>
      </c>
      <c r="AC82" s="182">
        <v>0</v>
      </c>
      <c r="AD82" s="179"/>
      <c r="AE82" s="119">
        <v>0</v>
      </c>
      <c r="AF82" s="119">
        <v>0</v>
      </c>
      <c r="AG82" s="119">
        <v>0</v>
      </c>
      <c r="AH82" s="119">
        <v>0</v>
      </c>
      <c r="AI82" s="119">
        <v>0</v>
      </c>
      <c r="AJ82" s="119">
        <v>0</v>
      </c>
      <c r="AK82" s="179"/>
      <c r="AL82" s="179"/>
      <c r="AM82" s="259">
        <v>2230000</v>
      </c>
      <c r="AN82" s="228"/>
      <c r="AO82" s="228"/>
      <c r="AP82" s="119">
        <v>0</v>
      </c>
      <c r="AQ82" s="119">
        <v>0</v>
      </c>
      <c r="AR82" s="119">
        <v>0</v>
      </c>
      <c r="AS82" s="119">
        <v>0</v>
      </c>
      <c r="AT82" s="119">
        <v>0</v>
      </c>
      <c r="AU82" s="119">
        <v>0</v>
      </c>
      <c r="AV82" s="119">
        <v>0</v>
      </c>
      <c r="AW82" s="119">
        <v>0</v>
      </c>
      <c r="AX82" s="119">
        <v>0</v>
      </c>
      <c r="AY82" s="125"/>
      <c r="AZ82" s="217"/>
      <c r="BA82" s="178"/>
    </row>
    <row r="83" spans="1:53" s="147" customFormat="1" ht="78.75" x14ac:dyDescent="0.25">
      <c r="A83" s="216" t="s">
        <v>428</v>
      </c>
      <c r="B83" s="126" t="s">
        <v>129</v>
      </c>
      <c r="C83" s="125">
        <v>2017</v>
      </c>
      <c r="D83" s="125" t="s">
        <v>429</v>
      </c>
      <c r="E83" s="125"/>
      <c r="F83" s="125"/>
      <c r="G83" s="125" t="s">
        <v>430</v>
      </c>
      <c r="H83" s="125" t="s">
        <v>218</v>
      </c>
      <c r="I83" s="127">
        <v>30.255533199999999</v>
      </c>
      <c r="J83" s="127">
        <v>-81.536944759999997</v>
      </c>
      <c r="K83" s="125" t="s">
        <v>176</v>
      </c>
      <c r="L83" s="125" t="s">
        <v>155</v>
      </c>
      <c r="M83" s="125" t="s">
        <v>431</v>
      </c>
      <c r="N83" s="126" t="s">
        <v>431</v>
      </c>
      <c r="O83" s="125" t="s">
        <v>219</v>
      </c>
      <c r="P83" s="129"/>
      <c r="Q83" s="129"/>
      <c r="R83" s="125"/>
      <c r="S83" s="125" t="s">
        <v>137</v>
      </c>
      <c r="T83" s="125">
        <v>2017</v>
      </c>
      <c r="U83" s="125"/>
      <c r="V83" s="125"/>
      <c r="W83" s="125"/>
      <c r="X83" s="148">
        <v>0</v>
      </c>
      <c r="Y83" s="148">
        <v>0</v>
      </c>
      <c r="Z83" s="148">
        <v>0</v>
      </c>
      <c r="AA83" s="148">
        <v>9.2465753424657571E-3</v>
      </c>
      <c r="AB83" s="148">
        <v>0</v>
      </c>
      <c r="AC83" s="148">
        <v>0</v>
      </c>
      <c r="AD83" s="125"/>
      <c r="AE83" s="119">
        <v>0</v>
      </c>
      <c r="AF83" s="119">
        <v>0</v>
      </c>
      <c r="AG83" s="119">
        <v>0</v>
      </c>
      <c r="AH83" s="119">
        <v>0</v>
      </c>
      <c r="AI83" s="119">
        <v>0</v>
      </c>
      <c r="AJ83" s="119">
        <v>0</v>
      </c>
      <c r="AK83" s="125"/>
      <c r="AL83" s="125"/>
      <c r="AM83" s="259">
        <v>330000</v>
      </c>
      <c r="AN83" s="150"/>
      <c r="AO83" s="150"/>
      <c r="AP83" s="119">
        <v>0</v>
      </c>
      <c r="AQ83" s="119">
        <v>0</v>
      </c>
      <c r="AR83" s="119">
        <v>0</v>
      </c>
      <c r="AS83" s="119">
        <v>0</v>
      </c>
      <c r="AT83" s="119">
        <v>0</v>
      </c>
      <c r="AU83" s="119">
        <v>0</v>
      </c>
      <c r="AV83" s="119">
        <v>0</v>
      </c>
      <c r="AW83" s="119">
        <v>0</v>
      </c>
      <c r="AX83" s="119">
        <v>0</v>
      </c>
      <c r="AY83" s="125"/>
      <c r="AZ83" s="217"/>
      <c r="BA83" s="178"/>
    </row>
    <row r="84" spans="1:53" s="147" customFormat="1" ht="78.75" x14ac:dyDescent="0.25">
      <c r="A84" s="216" t="s">
        <v>432</v>
      </c>
      <c r="B84" s="126" t="s">
        <v>129</v>
      </c>
      <c r="C84" s="125">
        <v>2017</v>
      </c>
      <c r="D84" s="125" t="s">
        <v>433</v>
      </c>
      <c r="E84" s="125"/>
      <c r="F84" s="125"/>
      <c r="G84" s="125" t="s">
        <v>434</v>
      </c>
      <c r="H84" s="125" t="s">
        <v>218</v>
      </c>
      <c r="I84" s="127">
        <v>30.260232999999999</v>
      </c>
      <c r="J84" s="127">
        <v>-81.481530000000006</v>
      </c>
      <c r="K84" s="125" t="s">
        <v>176</v>
      </c>
      <c r="L84" s="125" t="s">
        <v>155</v>
      </c>
      <c r="M84" s="125" t="s">
        <v>435</v>
      </c>
      <c r="N84" s="126" t="s">
        <v>435</v>
      </c>
      <c r="O84" s="125" t="s">
        <v>219</v>
      </c>
      <c r="P84" s="129"/>
      <c r="Q84" s="129"/>
      <c r="R84" s="125"/>
      <c r="S84" s="125" t="s">
        <v>137</v>
      </c>
      <c r="T84" s="125">
        <v>2017</v>
      </c>
      <c r="U84" s="125"/>
      <c r="V84" s="125"/>
      <c r="W84" s="125"/>
      <c r="X84" s="148">
        <v>0</v>
      </c>
      <c r="Y84" s="148">
        <v>0</v>
      </c>
      <c r="Z84" s="148">
        <v>0</v>
      </c>
      <c r="AA84" s="148">
        <v>0.43</v>
      </c>
      <c r="AB84" s="148">
        <v>0</v>
      </c>
      <c r="AC84" s="148">
        <v>0</v>
      </c>
      <c r="AD84" s="125"/>
      <c r="AE84" s="119">
        <v>0</v>
      </c>
      <c r="AF84" s="119">
        <v>0</v>
      </c>
      <c r="AG84" s="119">
        <v>0</v>
      </c>
      <c r="AH84" s="119">
        <v>0</v>
      </c>
      <c r="AI84" s="119">
        <v>0</v>
      </c>
      <c r="AJ84" s="119">
        <v>0</v>
      </c>
      <c r="AK84" s="125"/>
      <c r="AL84" s="125"/>
      <c r="AM84" s="259">
        <v>260000</v>
      </c>
      <c r="AN84" s="150"/>
      <c r="AO84" s="150"/>
      <c r="AP84" s="119">
        <v>0</v>
      </c>
      <c r="AQ84" s="119">
        <v>0</v>
      </c>
      <c r="AR84" s="119">
        <v>0</v>
      </c>
      <c r="AS84" s="119">
        <v>0</v>
      </c>
      <c r="AT84" s="119">
        <v>0</v>
      </c>
      <c r="AU84" s="119">
        <v>0</v>
      </c>
      <c r="AV84" s="119">
        <v>0</v>
      </c>
      <c r="AW84" s="119">
        <v>0</v>
      </c>
      <c r="AX84" s="119">
        <v>0</v>
      </c>
      <c r="AY84" s="125"/>
      <c r="AZ84" s="217"/>
      <c r="BA84" s="178"/>
    </row>
    <row r="85" spans="1:53" s="147" customFormat="1" ht="47.25" x14ac:dyDescent="0.25">
      <c r="A85" s="216" t="s">
        <v>436</v>
      </c>
      <c r="B85" s="126" t="s">
        <v>129</v>
      </c>
      <c r="C85" s="125">
        <v>2017</v>
      </c>
      <c r="D85" s="125" t="s">
        <v>437</v>
      </c>
      <c r="E85" s="125"/>
      <c r="F85" s="125"/>
      <c r="G85" s="125" t="s">
        <v>438</v>
      </c>
      <c r="H85" s="125" t="s">
        <v>306</v>
      </c>
      <c r="I85" s="127">
        <v>29.995004999999999</v>
      </c>
      <c r="J85" s="127">
        <v>-81.685077000000007</v>
      </c>
      <c r="K85" s="125" t="s">
        <v>160</v>
      </c>
      <c r="L85" s="125" t="s">
        <v>155</v>
      </c>
      <c r="M85" s="125" t="s">
        <v>439</v>
      </c>
      <c r="N85" s="126" t="s">
        <v>439</v>
      </c>
      <c r="O85" s="125" t="s">
        <v>219</v>
      </c>
      <c r="P85" s="129"/>
      <c r="Q85" s="129"/>
      <c r="R85" s="125"/>
      <c r="S85" s="125" t="s">
        <v>137</v>
      </c>
      <c r="T85" s="125">
        <v>2017</v>
      </c>
      <c r="U85" s="125"/>
      <c r="V85" s="125"/>
      <c r="W85" s="125"/>
      <c r="X85" s="148">
        <v>0</v>
      </c>
      <c r="Y85" s="148">
        <v>0</v>
      </c>
      <c r="Z85" s="148">
        <v>0</v>
      </c>
      <c r="AA85" s="148">
        <v>0.4</v>
      </c>
      <c r="AB85" s="148">
        <v>0</v>
      </c>
      <c r="AC85" s="148">
        <v>0</v>
      </c>
      <c r="AD85" s="125"/>
      <c r="AE85" s="119">
        <v>0</v>
      </c>
      <c r="AF85" s="119">
        <v>0</v>
      </c>
      <c r="AG85" s="119">
        <v>0</v>
      </c>
      <c r="AH85" s="119">
        <v>0</v>
      </c>
      <c r="AI85" s="119">
        <v>0</v>
      </c>
      <c r="AJ85" s="119">
        <v>0</v>
      </c>
      <c r="AK85" s="125"/>
      <c r="AL85" s="125"/>
      <c r="AM85" s="259">
        <v>400000</v>
      </c>
      <c r="AN85" s="150"/>
      <c r="AO85" s="150"/>
      <c r="AP85" s="119">
        <v>0</v>
      </c>
      <c r="AQ85" s="119">
        <v>0</v>
      </c>
      <c r="AR85" s="119">
        <v>0</v>
      </c>
      <c r="AS85" s="119">
        <v>0</v>
      </c>
      <c r="AT85" s="119">
        <v>0</v>
      </c>
      <c r="AU85" s="119">
        <v>0</v>
      </c>
      <c r="AV85" s="119">
        <v>0</v>
      </c>
      <c r="AW85" s="119">
        <v>0</v>
      </c>
      <c r="AX85" s="119">
        <v>0</v>
      </c>
      <c r="AY85" s="125"/>
      <c r="AZ85" s="217"/>
      <c r="BA85" s="178"/>
    </row>
    <row r="86" spans="1:53" s="147" customFormat="1" ht="94.5" x14ac:dyDescent="0.25">
      <c r="A86" s="216" t="s">
        <v>440</v>
      </c>
      <c r="B86" s="126" t="s">
        <v>129</v>
      </c>
      <c r="C86" s="125">
        <v>2017</v>
      </c>
      <c r="D86" s="125" t="s">
        <v>441</v>
      </c>
      <c r="E86" s="125"/>
      <c r="F86" s="125"/>
      <c r="G86" s="125" t="s">
        <v>442</v>
      </c>
      <c r="H86" s="125" t="s">
        <v>218</v>
      </c>
      <c r="I86" s="127">
        <v>30.054879</v>
      </c>
      <c r="J86" s="127">
        <v>-81.611362999999997</v>
      </c>
      <c r="K86" s="125" t="s">
        <v>176</v>
      </c>
      <c r="L86" s="125" t="s">
        <v>155</v>
      </c>
      <c r="M86" s="125" t="s">
        <v>1494</v>
      </c>
      <c r="N86" s="126" t="s">
        <v>1494</v>
      </c>
      <c r="O86" s="125" t="s">
        <v>219</v>
      </c>
      <c r="P86" s="129"/>
      <c r="Q86" s="225">
        <v>46752</v>
      </c>
      <c r="R86" s="125" t="s">
        <v>1256</v>
      </c>
      <c r="S86" s="125" t="s">
        <v>137</v>
      </c>
      <c r="T86" s="125">
        <v>2025</v>
      </c>
      <c r="U86" s="125" t="s">
        <v>419</v>
      </c>
      <c r="V86" s="125" t="s">
        <v>138</v>
      </c>
      <c r="W86" s="125" t="s">
        <v>157</v>
      </c>
      <c r="X86" s="148">
        <v>0</v>
      </c>
      <c r="Y86" s="148">
        <v>0</v>
      </c>
      <c r="Z86" s="148">
        <v>0</v>
      </c>
      <c r="AA86" s="148">
        <v>6.1643835616438353E-2</v>
      </c>
      <c r="AB86" s="148">
        <v>0</v>
      </c>
      <c r="AC86" s="148">
        <v>0</v>
      </c>
      <c r="AD86" s="125"/>
      <c r="AE86" s="119">
        <v>0</v>
      </c>
      <c r="AF86" s="119">
        <v>0</v>
      </c>
      <c r="AG86" s="119">
        <v>0</v>
      </c>
      <c r="AH86" s="119">
        <v>0</v>
      </c>
      <c r="AI86" s="119">
        <v>0</v>
      </c>
      <c r="AJ86" s="119">
        <v>0</v>
      </c>
      <c r="AK86" s="125"/>
      <c r="AL86" s="125"/>
      <c r="AM86" s="259">
        <v>5990000</v>
      </c>
      <c r="AN86" s="150"/>
      <c r="AO86" s="150"/>
      <c r="AP86" s="119">
        <v>0</v>
      </c>
      <c r="AQ86" s="119">
        <v>0</v>
      </c>
      <c r="AR86" s="119">
        <v>0</v>
      </c>
      <c r="AS86" s="119">
        <v>0</v>
      </c>
      <c r="AT86" s="119">
        <v>0</v>
      </c>
      <c r="AU86" s="119">
        <v>0</v>
      </c>
      <c r="AV86" s="119">
        <v>0</v>
      </c>
      <c r="AW86" s="119">
        <v>0</v>
      </c>
      <c r="AX86" s="119">
        <v>0</v>
      </c>
      <c r="AY86" s="125"/>
      <c r="AZ86" s="217"/>
      <c r="BA86" s="178"/>
    </row>
    <row r="87" spans="1:53" s="147" customFormat="1" ht="172.5" customHeight="1" x14ac:dyDescent="0.25">
      <c r="A87" s="216" t="s">
        <v>443</v>
      </c>
      <c r="B87" s="126" t="s">
        <v>129</v>
      </c>
      <c r="C87" s="125">
        <v>2023</v>
      </c>
      <c r="D87" s="125" t="s">
        <v>444</v>
      </c>
      <c r="E87" s="125" t="s">
        <v>200</v>
      </c>
      <c r="F87" s="125" t="s">
        <v>501</v>
      </c>
      <c r="G87" s="125" t="s">
        <v>445</v>
      </c>
      <c r="H87" s="125" t="s">
        <v>293</v>
      </c>
      <c r="I87" s="127">
        <v>29.619948999999998</v>
      </c>
      <c r="J87" s="127">
        <v>-82.479675999999998</v>
      </c>
      <c r="K87" s="125" t="s">
        <v>132</v>
      </c>
      <c r="L87" s="125" t="s">
        <v>155</v>
      </c>
      <c r="M87" s="125" t="s">
        <v>1320</v>
      </c>
      <c r="N87" s="126" t="s">
        <v>446</v>
      </c>
      <c r="O87" s="125" t="s">
        <v>219</v>
      </c>
      <c r="P87" s="179"/>
      <c r="Q87" s="129">
        <v>49309</v>
      </c>
      <c r="R87" s="125" t="s">
        <v>321</v>
      </c>
      <c r="S87" s="125" t="s">
        <v>137</v>
      </c>
      <c r="T87" s="125">
        <v>2025</v>
      </c>
      <c r="U87" s="125" t="s">
        <v>419</v>
      </c>
      <c r="V87" s="125" t="s">
        <v>138</v>
      </c>
      <c r="W87" s="125" t="s">
        <v>157</v>
      </c>
      <c r="X87" s="148">
        <v>0</v>
      </c>
      <c r="Y87" s="148">
        <v>2</v>
      </c>
      <c r="Z87" s="148">
        <v>0</v>
      </c>
      <c r="AA87" s="148">
        <v>0</v>
      </c>
      <c r="AB87" s="148">
        <v>0</v>
      </c>
      <c r="AC87" s="148">
        <v>0</v>
      </c>
      <c r="AD87" s="125"/>
      <c r="AE87" s="119">
        <v>0</v>
      </c>
      <c r="AF87" s="119">
        <v>0</v>
      </c>
      <c r="AG87" s="119">
        <v>0</v>
      </c>
      <c r="AH87" s="119">
        <v>0</v>
      </c>
      <c r="AI87" s="119">
        <v>0</v>
      </c>
      <c r="AJ87" s="119">
        <v>0</v>
      </c>
      <c r="AK87" s="125"/>
      <c r="AL87" s="125"/>
      <c r="AM87" s="259">
        <v>5000000</v>
      </c>
      <c r="AN87" s="150"/>
      <c r="AO87" s="150"/>
      <c r="AP87" s="119">
        <v>0</v>
      </c>
      <c r="AQ87" s="119">
        <v>0</v>
      </c>
      <c r="AR87" s="119">
        <v>0</v>
      </c>
      <c r="AS87" s="119">
        <v>0</v>
      </c>
      <c r="AT87" s="119">
        <v>0</v>
      </c>
      <c r="AU87" s="119">
        <v>0</v>
      </c>
      <c r="AV87" s="119">
        <v>0</v>
      </c>
      <c r="AW87" s="119">
        <v>0</v>
      </c>
      <c r="AX87" s="119">
        <v>0</v>
      </c>
      <c r="AY87" s="125"/>
      <c r="AZ87" s="217"/>
      <c r="BA87" s="178"/>
    </row>
    <row r="88" spans="1:53" s="147" customFormat="1" ht="78.75" x14ac:dyDescent="0.25">
      <c r="A88" s="226" t="s">
        <v>449</v>
      </c>
      <c r="B88" s="179" t="s">
        <v>129</v>
      </c>
      <c r="C88" s="179">
        <v>2017</v>
      </c>
      <c r="D88" s="179" t="s">
        <v>450</v>
      </c>
      <c r="E88" s="179"/>
      <c r="F88" s="179"/>
      <c r="G88" s="179" t="s">
        <v>451</v>
      </c>
      <c r="H88" s="179" t="s">
        <v>423</v>
      </c>
      <c r="I88" s="227">
        <v>29.699179999999998</v>
      </c>
      <c r="J88" s="227">
        <v>-82.314220000000006</v>
      </c>
      <c r="K88" s="179" t="s">
        <v>160</v>
      </c>
      <c r="L88" s="179" t="s">
        <v>155</v>
      </c>
      <c r="M88" s="125" t="s">
        <v>452</v>
      </c>
      <c r="N88" s="125" t="s">
        <v>453</v>
      </c>
      <c r="O88" s="179" t="s">
        <v>219</v>
      </c>
      <c r="P88" s="212"/>
      <c r="Q88" s="212"/>
      <c r="R88" s="179" t="s">
        <v>426</v>
      </c>
      <c r="S88" s="179" t="s">
        <v>137</v>
      </c>
      <c r="T88" s="145">
        <v>2017</v>
      </c>
      <c r="U88" s="179" t="s">
        <v>427</v>
      </c>
      <c r="V88" s="179"/>
      <c r="W88" s="179" t="s">
        <v>157</v>
      </c>
      <c r="X88" s="180">
        <v>0</v>
      </c>
      <c r="Y88" s="180">
        <v>0</v>
      </c>
      <c r="Z88" s="181">
        <v>0</v>
      </c>
      <c r="AA88" s="181">
        <v>0.4</v>
      </c>
      <c r="AB88" s="180">
        <v>0</v>
      </c>
      <c r="AC88" s="182">
        <v>0</v>
      </c>
      <c r="AD88" s="179"/>
      <c r="AE88" s="119">
        <v>0</v>
      </c>
      <c r="AF88" s="119">
        <v>0</v>
      </c>
      <c r="AG88" s="119">
        <v>0</v>
      </c>
      <c r="AH88" s="119">
        <v>0</v>
      </c>
      <c r="AI88" s="119">
        <v>0</v>
      </c>
      <c r="AJ88" s="119">
        <v>0</v>
      </c>
      <c r="AK88" s="179"/>
      <c r="AL88" s="179"/>
      <c r="AM88" s="259">
        <v>5000000</v>
      </c>
      <c r="AN88" s="228"/>
      <c r="AO88" s="228"/>
      <c r="AP88" s="119">
        <v>0</v>
      </c>
      <c r="AQ88" s="119">
        <v>0</v>
      </c>
      <c r="AR88" s="119">
        <v>0</v>
      </c>
      <c r="AS88" s="119">
        <v>0</v>
      </c>
      <c r="AT88" s="119">
        <v>0</v>
      </c>
      <c r="AU88" s="119">
        <v>0</v>
      </c>
      <c r="AV88" s="119">
        <v>0</v>
      </c>
      <c r="AW88" s="119">
        <v>0</v>
      </c>
      <c r="AX88" s="119">
        <v>0</v>
      </c>
      <c r="AY88" s="125"/>
      <c r="AZ88" s="217"/>
      <c r="BA88" s="178"/>
    </row>
    <row r="89" spans="1:53" s="147" customFormat="1" ht="390.75" customHeight="1" x14ac:dyDescent="0.25">
      <c r="A89" s="216" t="s">
        <v>454</v>
      </c>
      <c r="B89" s="126" t="s">
        <v>129</v>
      </c>
      <c r="C89" s="125">
        <v>2023</v>
      </c>
      <c r="D89" s="125" t="s">
        <v>455</v>
      </c>
      <c r="E89" s="125"/>
      <c r="F89" s="125"/>
      <c r="G89" s="125" t="s">
        <v>456</v>
      </c>
      <c r="H89" s="125" t="s">
        <v>293</v>
      </c>
      <c r="I89" s="127">
        <v>29.616852000000002</v>
      </c>
      <c r="J89" s="127">
        <v>-82.430993000000001</v>
      </c>
      <c r="K89" s="125" t="s">
        <v>132</v>
      </c>
      <c r="L89" s="125" t="s">
        <v>155</v>
      </c>
      <c r="M89" s="125" t="s">
        <v>457</v>
      </c>
      <c r="N89" s="126" t="s">
        <v>457</v>
      </c>
      <c r="O89" s="125" t="s">
        <v>219</v>
      </c>
      <c r="P89" s="179"/>
      <c r="Q89" s="129">
        <v>46387</v>
      </c>
      <c r="R89" s="125" t="s">
        <v>321</v>
      </c>
      <c r="S89" s="125" t="s">
        <v>137</v>
      </c>
      <c r="T89" s="125">
        <v>2025</v>
      </c>
      <c r="U89" s="125" t="s">
        <v>419</v>
      </c>
      <c r="V89" s="125" t="s">
        <v>138</v>
      </c>
      <c r="W89" s="125" t="s">
        <v>157</v>
      </c>
      <c r="X89" s="148">
        <v>0</v>
      </c>
      <c r="Y89" s="148">
        <v>0</v>
      </c>
      <c r="Z89" s="148">
        <v>0</v>
      </c>
      <c r="AA89" s="148">
        <v>0</v>
      </c>
      <c r="AB89" s="148">
        <v>0</v>
      </c>
      <c r="AC89" s="148">
        <v>0</v>
      </c>
      <c r="AD89" s="125"/>
      <c r="AE89" s="119">
        <v>0</v>
      </c>
      <c r="AF89" s="119">
        <v>0</v>
      </c>
      <c r="AG89" s="119">
        <v>0</v>
      </c>
      <c r="AH89" s="119">
        <v>0</v>
      </c>
      <c r="AI89" s="119">
        <v>0</v>
      </c>
      <c r="AJ89" s="119">
        <v>0</v>
      </c>
      <c r="AK89" s="125"/>
      <c r="AL89" s="125"/>
      <c r="AM89" s="259">
        <v>3000000</v>
      </c>
      <c r="AN89" s="150"/>
      <c r="AO89" s="150"/>
      <c r="AP89" s="119">
        <v>0</v>
      </c>
      <c r="AQ89" s="119">
        <v>0</v>
      </c>
      <c r="AR89" s="119">
        <v>0</v>
      </c>
      <c r="AS89" s="119">
        <v>0</v>
      </c>
      <c r="AT89" s="119">
        <v>0</v>
      </c>
      <c r="AU89" s="119">
        <v>0</v>
      </c>
      <c r="AV89" s="119">
        <v>0</v>
      </c>
      <c r="AW89" s="119">
        <v>0</v>
      </c>
      <c r="AX89" s="119">
        <v>0</v>
      </c>
      <c r="AY89" s="125"/>
      <c r="AZ89" s="217"/>
      <c r="BA89" s="178"/>
    </row>
    <row r="90" spans="1:53" s="147" customFormat="1" ht="197.25" customHeight="1" x14ac:dyDescent="0.25">
      <c r="A90" s="216" t="s">
        <v>458</v>
      </c>
      <c r="B90" s="126" t="s">
        <v>129</v>
      </c>
      <c r="C90" s="125">
        <v>2017</v>
      </c>
      <c r="D90" s="125" t="s">
        <v>459</v>
      </c>
      <c r="E90" s="125" t="s">
        <v>200</v>
      </c>
      <c r="F90" s="125" t="s">
        <v>459</v>
      </c>
      <c r="G90" s="125" t="s">
        <v>460</v>
      </c>
      <c r="H90" s="125" t="s">
        <v>293</v>
      </c>
      <c r="I90" s="127">
        <v>29.660032000000001</v>
      </c>
      <c r="J90" s="127">
        <v>-82.373262999999994</v>
      </c>
      <c r="K90" s="125" t="s">
        <v>154</v>
      </c>
      <c r="L90" s="125" t="s">
        <v>155</v>
      </c>
      <c r="M90" s="125" t="s">
        <v>461</v>
      </c>
      <c r="N90" s="126" t="s">
        <v>462</v>
      </c>
      <c r="O90" s="125" t="s">
        <v>219</v>
      </c>
      <c r="P90" s="129"/>
      <c r="Q90" s="129"/>
      <c r="R90" s="125" t="s">
        <v>321</v>
      </c>
      <c r="S90" s="125" t="s">
        <v>137</v>
      </c>
      <c r="T90" s="125">
        <v>2025</v>
      </c>
      <c r="U90" s="125" t="s">
        <v>419</v>
      </c>
      <c r="V90" s="125" t="s">
        <v>138</v>
      </c>
      <c r="W90" s="125" t="s">
        <v>157</v>
      </c>
      <c r="X90" s="148">
        <v>0</v>
      </c>
      <c r="Y90" s="148">
        <v>0.4</v>
      </c>
      <c r="Z90" s="148">
        <v>0</v>
      </c>
      <c r="AA90" s="148">
        <v>0</v>
      </c>
      <c r="AB90" s="148">
        <v>0</v>
      </c>
      <c r="AC90" s="148">
        <v>0</v>
      </c>
      <c r="AD90" s="125"/>
      <c r="AE90" s="119">
        <v>0</v>
      </c>
      <c r="AF90" s="119">
        <v>0</v>
      </c>
      <c r="AG90" s="119">
        <v>0</v>
      </c>
      <c r="AH90" s="119">
        <v>0</v>
      </c>
      <c r="AI90" s="119">
        <v>0</v>
      </c>
      <c r="AJ90" s="119">
        <v>0</v>
      </c>
      <c r="AK90" s="125"/>
      <c r="AL90" s="125"/>
      <c r="AM90" s="259">
        <v>2000000</v>
      </c>
      <c r="AN90" s="150"/>
      <c r="AO90" s="150"/>
      <c r="AP90" s="119">
        <v>0</v>
      </c>
      <c r="AQ90" s="119">
        <v>0</v>
      </c>
      <c r="AR90" s="119">
        <v>0</v>
      </c>
      <c r="AS90" s="119">
        <v>0</v>
      </c>
      <c r="AT90" s="119">
        <v>0</v>
      </c>
      <c r="AU90" s="119">
        <v>0</v>
      </c>
      <c r="AV90" s="119">
        <v>0</v>
      </c>
      <c r="AW90" s="119">
        <v>0</v>
      </c>
      <c r="AX90" s="119">
        <v>0</v>
      </c>
      <c r="AY90" s="125"/>
      <c r="AZ90" s="217"/>
      <c r="BA90" s="178"/>
    </row>
    <row r="91" spans="1:53" s="147" customFormat="1" ht="165.75" customHeight="1" x14ac:dyDescent="0.25">
      <c r="A91" s="216" t="s">
        <v>1321</v>
      </c>
      <c r="B91" s="126" t="s">
        <v>129</v>
      </c>
      <c r="C91" s="125">
        <v>2025</v>
      </c>
      <c r="D91" s="125" t="s">
        <v>1322</v>
      </c>
      <c r="E91" s="125" t="s">
        <v>200</v>
      </c>
      <c r="F91" s="125" t="s">
        <v>459</v>
      </c>
      <c r="G91" s="125" t="s">
        <v>1323</v>
      </c>
      <c r="H91" s="125" t="s">
        <v>293</v>
      </c>
      <c r="I91" s="127">
        <v>29.696960000000001</v>
      </c>
      <c r="J91" s="127">
        <v>-82.314210000000003</v>
      </c>
      <c r="K91" s="125" t="s">
        <v>154</v>
      </c>
      <c r="L91" s="125" t="s">
        <v>155</v>
      </c>
      <c r="M91" s="125" t="s">
        <v>1324</v>
      </c>
      <c r="N91" s="126" t="s">
        <v>1324</v>
      </c>
      <c r="O91" s="125" t="s">
        <v>219</v>
      </c>
      <c r="P91" s="129"/>
      <c r="Q91" s="234"/>
      <c r="R91" s="125" t="s">
        <v>1256</v>
      </c>
      <c r="S91" s="125" t="s">
        <v>137</v>
      </c>
      <c r="T91" s="125">
        <v>2025</v>
      </c>
      <c r="U91" s="125" t="s">
        <v>419</v>
      </c>
      <c r="V91" s="125" t="s">
        <v>138</v>
      </c>
      <c r="W91" s="125" t="s">
        <v>157</v>
      </c>
      <c r="X91" s="148">
        <v>0</v>
      </c>
      <c r="Y91" s="148">
        <v>0.01</v>
      </c>
      <c r="Z91" s="148">
        <v>0</v>
      </c>
      <c r="AA91" s="148">
        <v>0</v>
      </c>
      <c r="AB91" s="148">
        <v>0</v>
      </c>
      <c r="AC91" s="148">
        <v>0</v>
      </c>
      <c r="AD91" s="125"/>
      <c r="AE91" s="119">
        <v>0</v>
      </c>
      <c r="AF91" s="119">
        <v>0</v>
      </c>
      <c r="AG91" s="119">
        <v>0</v>
      </c>
      <c r="AH91" s="119">
        <v>0</v>
      </c>
      <c r="AI91" s="119">
        <v>0</v>
      </c>
      <c r="AJ91" s="119">
        <v>0</v>
      </c>
      <c r="AK91" s="125"/>
      <c r="AL91" s="125"/>
      <c r="AM91" s="259">
        <v>110000</v>
      </c>
      <c r="AN91" s="125"/>
      <c r="AO91" s="125"/>
      <c r="AP91" s="119">
        <v>0</v>
      </c>
      <c r="AQ91" s="119">
        <v>0</v>
      </c>
      <c r="AR91" s="119">
        <v>0</v>
      </c>
      <c r="AS91" s="119">
        <v>0</v>
      </c>
      <c r="AT91" s="119">
        <v>0</v>
      </c>
      <c r="AU91" s="119">
        <v>0</v>
      </c>
      <c r="AV91" s="119">
        <v>0</v>
      </c>
      <c r="AW91" s="119">
        <v>0</v>
      </c>
      <c r="AX91" s="119">
        <v>0</v>
      </c>
      <c r="AY91" s="125"/>
      <c r="AZ91" s="217"/>
      <c r="BA91" s="178"/>
    </row>
    <row r="92" spans="1:53" s="147" customFormat="1" ht="114" customHeight="1" x14ac:dyDescent="0.25">
      <c r="A92" s="216" t="s">
        <v>463</v>
      </c>
      <c r="B92" s="126" t="s">
        <v>129</v>
      </c>
      <c r="C92" s="125">
        <v>2023</v>
      </c>
      <c r="D92" s="125" t="s">
        <v>464</v>
      </c>
      <c r="E92" s="125" t="s">
        <v>200</v>
      </c>
      <c r="F92" s="125" t="s">
        <v>464</v>
      </c>
      <c r="G92" s="125" t="s">
        <v>465</v>
      </c>
      <c r="H92" s="125" t="s">
        <v>306</v>
      </c>
      <c r="I92" s="127">
        <v>30.057188</v>
      </c>
      <c r="J92" s="127">
        <v>-81.795331000000004</v>
      </c>
      <c r="K92" s="125" t="s">
        <v>164</v>
      </c>
      <c r="L92" s="125" t="s">
        <v>155</v>
      </c>
      <c r="M92" s="125" t="s">
        <v>1325</v>
      </c>
      <c r="N92" s="126" t="s">
        <v>1325</v>
      </c>
      <c r="O92" s="125" t="s">
        <v>219</v>
      </c>
      <c r="P92" s="179"/>
      <c r="Q92" s="129">
        <v>50770</v>
      </c>
      <c r="R92" s="125" t="s">
        <v>321</v>
      </c>
      <c r="S92" s="125" t="s">
        <v>137</v>
      </c>
      <c r="T92" s="125">
        <v>2025</v>
      </c>
      <c r="U92" s="125" t="s">
        <v>138</v>
      </c>
      <c r="V92" s="125" t="s">
        <v>419</v>
      </c>
      <c r="W92" s="125" t="s">
        <v>239</v>
      </c>
      <c r="X92" s="148">
        <v>0</v>
      </c>
      <c r="Y92" s="148">
        <v>1</v>
      </c>
      <c r="Z92" s="148">
        <v>0</v>
      </c>
      <c r="AA92" s="148">
        <v>0</v>
      </c>
      <c r="AB92" s="148">
        <v>0</v>
      </c>
      <c r="AC92" s="148">
        <v>0</v>
      </c>
      <c r="AD92" s="125"/>
      <c r="AE92" s="119">
        <v>0</v>
      </c>
      <c r="AF92" s="119">
        <v>0</v>
      </c>
      <c r="AG92" s="119">
        <v>0</v>
      </c>
      <c r="AH92" s="119">
        <v>0</v>
      </c>
      <c r="AI92" s="119">
        <v>0</v>
      </c>
      <c r="AJ92" s="119">
        <v>0</v>
      </c>
      <c r="AK92" s="125"/>
      <c r="AL92" s="125"/>
      <c r="AM92" s="259">
        <v>2250000</v>
      </c>
      <c r="AN92" s="150"/>
      <c r="AO92" s="150"/>
      <c r="AP92" s="119">
        <v>0</v>
      </c>
      <c r="AQ92" s="119">
        <v>0</v>
      </c>
      <c r="AR92" s="119">
        <v>0</v>
      </c>
      <c r="AS92" s="119">
        <v>0</v>
      </c>
      <c r="AT92" s="119">
        <v>0</v>
      </c>
      <c r="AU92" s="119">
        <v>0</v>
      </c>
      <c r="AV92" s="119">
        <v>0</v>
      </c>
      <c r="AW92" s="119">
        <v>0</v>
      </c>
      <c r="AX92" s="119">
        <v>0</v>
      </c>
      <c r="AY92" s="125"/>
      <c r="AZ92" s="235"/>
      <c r="BA92" s="236"/>
    </row>
    <row r="93" spans="1:53" s="147" customFormat="1" ht="78.75" x14ac:dyDescent="0.25">
      <c r="A93" s="216" t="s">
        <v>466</v>
      </c>
      <c r="B93" s="126" t="s">
        <v>129</v>
      </c>
      <c r="C93" s="125">
        <v>2017</v>
      </c>
      <c r="D93" s="125" t="s">
        <v>467</v>
      </c>
      <c r="E93" s="125"/>
      <c r="F93" s="125"/>
      <c r="G93" s="125" t="s">
        <v>468</v>
      </c>
      <c r="H93" s="125" t="s">
        <v>293</v>
      </c>
      <c r="I93" s="127">
        <v>29.651975</v>
      </c>
      <c r="J93" s="127">
        <v>-82.324938000000003</v>
      </c>
      <c r="K93" s="125" t="s">
        <v>154</v>
      </c>
      <c r="L93" s="125" t="s">
        <v>155</v>
      </c>
      <c r="M93" s="125" t="s">
        <v>469</v>
      </c>
      <c r="N93" s="126" t="s">
        <v>469</v>
      </c>
      <c r="O93" s="125" t="s">
        <v>219</v>
      </c>
      <c r="P93" s="129"/>
      <c r="Q93" s="129"/>
      <c r="R93" s="125"/>
      <c r="S93" s="125" t="s">
        <v>137</v>
      </c>
      <c r="T93" s="125">
        <v>2017</v>
      </c>
      <c r="U93" s="125"/>
      <c r="V93" s="125"/>
      <c r="W93" s="125"/>
      <c r="X93" s="148">
        <v>0</v>
      </c>
      <c r="Y93" s="148">
        <v>3.2444383561643836E-2</v>
      </c>
      <c r="Z93" s="148">
        <v>0</v>
      </c>
      <c r="AA93" s="148">
        <v>0</v>
      </c>
      <c r="AB93" s="148">
        <v>0</v>
      </c>
      <c r="AC93" s="148">
        <v>0</v>
      </c>
      <c r="AD93" s="125"/>
      <c r="AE93" s="119">
        <v>0</v>
      </c>
      <c r="AF93" s="119">
        <v>0</v>
      </c>
      <c r="AG93" s="119">
        <v>0</v>
      </c>
      <c r="AH93" s="119">
        <v>0</v>
      </c>
      <c r="AI93" s="119">
        <v>0</v>
      </c>
      <c r="AJ93" s="119">
        <v>0</v>
      </c>
      <c r="AK93" s="125"/>
      <c r="AL93" s="125"/>
      <c r="AM93" s="259">
        <v>300000</v>
      </c>
      <c r="AN93" s="150"/>
      <c r="AO93" s="150"/>
      <c r="AP93" s="119">
        <v>0</v>
      </c>
      <c r="AQ93" s="119">
        <v>0</v>
      </c>
      <c r="AR93" s="119">
        <v>0</v>
      </c>
      <c r="AS93" s="119">
        <v>0</v>
      </c>
      <c r="AT93" s="119">
        <v>0</v>
      </c>
      <c r="AU93" s="119">
        <v>0</v>
      </c>
      <c r="AV93" s="119">
        <v>0</v>
      </c>
      <c r="AW93" s="119">
        <v>0</v>
      </c>
      <c r="AX93" s="119">
        <v>0</v>
      </c>
      <c r="AY93" s="125"/>
      <c r="AZ93" s="217"/>
      <c r="BA93" s="178"/>
    </row>
    <row r="94" spans="1:53" s="147" customFormat="1" ht="120" customHeight="1" x14ac:dyDescent="0.25">
      <c r="A94" s="216" t="s">
        <v>470</v>
      </c>
      <c r="B94" s="126" t="s">
        <v>129</v>
      </c>
      <c r="C94" s="125">
        <v>2017</v>
      </c>
      <c r="D94" s="125" t="s">
        <v>471</v>
      </c>
      <c r="E94" s="125"/>
      <c r="F94" s="125"/>
      <c r="G94" s="125" t="s">
        <v>472</v>
      </c>
      <c r="H94" s="125" t="s">
        <v>473</v>
      </c>
      <c r="I94" s="127">
        <v>30.242189087004199</v>
      </c>
      <c r="J94" s="127">
        <v>-81.624302102078403</v>
      </c>
      <c r="K94" s="125" t="s">
        <v>195</v>
      </c>
      <c r="L94" s="125" t="s">
        <v>155</v>
      </c>
      <c r="M94" s="125" t="s">
        <v>474</v>
      </c>
      <c r="N94" s="126" t="s">
        <v>474</v>
      </c>
      <c r="O94" s="125" t="s">
        <v>219</v>
      </c>
      <c r="P94" s="129"/>
      <c r="Q94" s="129"/>
      <c r="R94" s="125"/>
      <c r="S94" s="125" t="s">
        <v>137</v>
      </c>
      <c r="T94" s="125">
        <v>2017</v>
      </c>
      <c r="U94" s="125"/>
      <c r="V94" s="125"/>
      <c r="W94" s="125"/>
      <c r="X94" s="148">
        <v>0</v>
      </c>
      <c r="Y94" s="148">
        <v>0.27</v>
      </c>
      <c r="Z94" s="148">
        <v>0</v>
      </c>
      <c r="AA94" s="148">
        <v>0</v>
      </c>
      <c r="AB94" s="148">
        <v>0</v>
      </c>
      <c r="AC94" s="148">
        <v>0</v>
      </c>
      <c r="AD94" s="125"/>
      <c r="AE94" s="119">
        <v>0</v>
      </c>
      <c r="AF94" s="119">
        <v>0</v>
      </c>
      <c r="AG94" s="119">
        <v>0</v>
      </c>
      <c r="AH94" s="119">
        <v>0</v>
      </c>
      <c r="AI94" s="119">
        <v>0</v>
      </c>
      <c r="AJ94" s="119">
        <v>0</v>
      </c>
      <c r="AK94" s="125"/>
      <c r="AL94" s="125"/>
      <c r="AM94" s="259">
        <v>30000</v>
      </c>
      <c r="AN94" s="150"/>
      <c r="AO94" s="150"/>
      <c r="AP94" s="119">
        <v>0</v>
      </c>
      <c r="AQ94" s="119">
        <v>0</v>
      </c>
      <c r="AR94" s="119">
        <v>0</v>
      </c>
      <c r="AS94" s="119">
        <v>0</v>
      </c>
      <c r="AT94" s="119">
        <v>0</v>
      </c>
      <c r="AU94" s="119">
        <v>0</v>
      </c>
      <c r="AV94" s="119">
        <v>0</v>
      </c>
      <c r="AW94" s="119">
        <v>0</v>
      </c>
      <c r="AX94" s="119">
        <v>0</v>
      </c>
      <c r="AY94" s="125"/>
      <c r="AZ94" s="217"/>
      <c r="BA94" s="178"/>
    </row>
    <row r="95" spans="1:53" s="147" customFormat="1" ht="78.75" x14ac:dyDescent="0.25">
      <c r="A95" s="216" t="s">
        <v>475</v>
      </c>
      <c r="B95" s="126" t="s">
        <v>129</v>
      </c>
      <c r="C95" s="125">
        <v>2022</v>
      </c>
      <c r="D95" s="125" t="s">
        <v>476</v>
      </c>
      <c r="E95" s="125"/>
      <c r="F95" s="125"/>
      <c r="G95" s="125" t="s">
        <v>477</v>
      </c>
      <c r="H95" s="125" t="s">
        <v>478</v>
      </c>
      <c r="I95" s="127">
        <v>27.612638</v>
      </c>
      <c r="J95" s="127">
        <v>-80.502915999999999</v>
      </c>
      <c r="K95" s="125" t="s">
        <v>160</v>
      </c>
      <c r="L95" s="125" t="s">
        <v>155</v>
      </c>
      <c r="M95" s="125" t="s">
        <v>479</v>
      </c>
      <c r="N95" s="126" t="s">
        <v>1509</v>
      </c>
      <c r="O95" s="125" t="s">
        <v>219</v>
      </c>
      <c r="P95" s="179"/>
      <c r="Q95" s="179"/>
      <c r="R95" s="125" t="s">
        <v>481</v>
      </c>
      <c r="S95" s="125" t="s">
        <v>151</v>
      </c>
      <c r="T95" s="125">
        <v>2022</v>
      </c>
      <c r="U95" s="125"/>
      <c r="V95" s="125"/>
      <c r="W95" s="125"/>
      <c r="X95" s="148">
        <v>0</v>
      </c>
      <c r="Y95" s="148">
        <v>0</v>
      </c>
      <c r="Z95" s="148">
        <v>0</v>
      </c>
      <c r="AA95" s="148">
        <v>0</v>
      </c>
      <c r="AB95" s="148">
        <v>4</v>
      </c>
      <c r="AC95" s="148">
        <v>0</v>
      </c>
      <c r="AD95" s="125"/>
      <c r="AE95" s="119">
        <v>0</v>
      </c>
      <c r="AF95" s="119">
        <v>0</v>
      </c>
      <c r="AG95" s="119">
        <v>0</v>
      </c>
      <c r="AH95" s="119">
        <v>0</v>
      </c>
      <c r="AI95" s="119">
        <v>0</v>
      </c>
      <c r="AJ95" s="119">
        <v>0</v>
      </c>
      <c r="AK95" s="125"/>
      <c r="AL95" s="125"/>
      <c r="AM95" s="259">
        <v>7140000</v>
      </c>
      <c r="AN95" s="150"/>
      <c r="AO95" s="150"/>
      <c r="AP95" s="119">
        <v>0</v>
      </c>
      <c r="AQ95" s="119">
        <v>0</v>
      </c>
      <c r="AR95" s="119">
        <v>0</v>
      </c>
      <c r="AS95" s="119">
        <v>0</v>
      </c>
      <c r="AT95" s="119">
        <v>0</v>
      </c>
      <c r="AU95" s="119">
        <v>0</v>
      </c>
      <c r="AV95" s="119">
        <v>0</v>
      </c>
      <c r="AW95" s="119">
        <v>0</v>
      </c>
      <c r="AX95" s="119">
        <v>0</v>
      </c>
      <c r="AY95" s="125"/>
      <c r="AZ95" s="217"/>
      <c r="BA95" s="178"/>
    </row>
    <row r="96" spans="1:53" s="147" customFormat="1" ht="409.5" customHeight="1" x14ac:dyDescent="0.25">
      <c r="A96" s="216" t="s">
        <v>482</v>
      </c>
      <c r="B96" s="126" t="s">
        <v>129</v>
      </c>
      <c r="C96" s="125">
        <v>2017</v>
      </c>
      <c r="D96" s="125" t="s">
        <v>483</v>
      </c>
      <c r="E96" s="125"/>
      <c r="F96" s="125"/>
      <c r="G96" s="125" t="s">
        <v>484</v>
      </c>
      <c r="H96" s="125" t="s">
        <v>1326</v>
      </c>
      <c r="I96" s="127">
        <v>30.289973172916799</v>
      </c>
      <c r="J96" s="127">
        <v>-81.391256788585906</v>
      </c>
      <c r="K96" s="125" t="s">
        <v>154</v>
      </c>
      <c r="L96" s="125" t="s">
        <v>155</v>
      </c>
      <c r="M96" s="125" t="s">
        <v>485</v>
      </c>
      <c r="N96" s="126" t="s">
        <v>486</v>
      </c>
      <c r="O96" s="125" t="s">
        <v>219</v>
      </c>
      <c r="P96" s="129"/>
      <c r="Q96" s="129"/>
      <c r="R96" s="125"/>
      <c r="S96" s="125" t="s">
        <v>137</v>
      </c>
      <c r="T96" s="125">
        <v>2017</v>
      </c>
      <c r="U96" s="125"/>
      <c r="V96" s="125"/>
      <c r="W96" s="125"/>
      <c r="X96" s="148">
        <v>0</v>
      </c>
      <c r="Y96" s="148">
        <v>0.19989999999999999</v>
      </c>
      <c r="Z96" s="148">
        <v>0</v>
      </c>
      <c r="AA96" s="148">
        <v>0</v>
      </c>
      <c r="AB96" s="148">
        <v>0</v>
      </c>
      <c r="AC96" s="148">
        <v>0</v>
      </c>
      <c r="AD96" s="125"/>
      <c r="AE96" s="119">
        <v>0</v>
      </c>
      <c r="AF96" s="119">
        <v>0</v>
      </c>
      <c r="AG96" s="119">
        <v>0</v>
      </c>
      <c r="AH96" s="119">
        <v>0</v>
      </c>
      <c r="AI96" s="119">
        <v>0</v>
      </c>
      <c r="AJ96" s="119">
        <v>0</v>
      </c>
      <c r="AK96" s="125"/>
      <c r="AL96" s="125"/>
      <c r="AM96" s="259">
        <v>4500000</v>
      </c>
      <c r="AN96" s="150"/>
      <c r="AO96" s="150"/>
      <c r="AP96" s="119">
        <v>0</v>
      </c>
      <c r="AQ96" s="119">
        <v>0</v>
      </c>
      <c r="AR96" s="119">
        <v>0</v>
      </c>
      <c r="AS96" s="119">
        <v>0</v>
      </c>
      <c r="AT96" s="119">
        <v>0</v>
      </c>
      <c r="AU96" s="119">
        <v>0</v>
      </c>
      <c r="AV96" s="119">
        <v>0</v>
      </c>
      <c r="AW96" s="119">
        <v>0</v>
      </c>
      <c r="AX96" s="119">
        <v>0</v>
      </c>
      <c r="AY96" s="125"/>
      <c r="AZ96" s="217"/>
      <c r="BA96" s="178"/>
    </row>
    <row r="97" spans="1:53" s="147" customFormat="1" ht="409.5" customHeight="1" x14ac:dyDescent="0.25">
      <c r="A97" s="216" t="s">
        <v>487</v>
      </c>
      <c r="B97" s="126" t="s">
        <v>129</v>
      </c>
      <c r="C97" s="125">
        <v>2017</v>
      </c>
      <c r="D97" s="125" t="s">
        <v>488</v>
      </c>
      <c r="E97" s="125"/>
      <c r="F97" s="125"/>
      <c r="G97" s="125" t="s">
        <v>489</v>
      </c>
      <c r="H97" s="125" t="s">
        <v>1326</v>
      </c>
      <c r="I97" s="127">
        <v>30.280678429999998</v>
      </c>
      <c r="J97" s="127">
        <v>-81.397341839999996</v>
      </c>
      <c r="K97" s="125" t="s">
        <v>176</v>
      </c>
      <c r="L97" s="125" t="s">
        <v>155</v>
      </c>
      <c r="M97" s="125" t="s">
        <v>490</v>
      </c>
      <c r="N97" s="126" t="s">
        <v>491</v>
      </c>
      <c r="O97" s="125" t="s">
        <v>219</v>
      </c>
      <c r="P97" s="129"/>
      <c r="Q97" s="129"/>
      <c r="R97" s="125"/>
      <c r="S97" s="125" t="s">
        <v>137</v>
      </c>
      <c r="T97" s="125">
        <v>2017</v>
      </c>
      <c r="U97" s="125"/>
      <c r="V97" s="125"/>
      <c r="W97" s="125"/>
      <c r="X97" s="148">
        <v>0</v>
      </c>
      <c r="Y97" s="148">
        <v>0</v>
      </c>
      <c r="Z97" s="148">
        <v>0</v>
      </c>
      <c r="AA97" s="148">
        <v>3.5000000000000001E-3</v>
      </c>
      <c r="AB97" s="148">
        <v>0</v>
      </c>
      <c r="AC97" s="148">
        <v>0</v>
      </c>
      <c r="AD97" s="125"/>
      <c r="AE97" s="119">
        <v>0</v>
      </c>
      <c r="AF97" s="119">
        <v>0</v>
      </c>
      <c r="AG97" s="119">
        <v>0</v>
      </c>
      <c r="AH97" s="119">
        <v>0</v>
      </c>
      <c r="AI97" s="119">
        <v>0</v>
      </c>
      <c r="AJ97" s="119">
        <v>0</v>
      </c>
      <c r="AK97" s="125"/>
      <c r="AL97" s="125"/>
      <c r="AM97" s="259">
        <v>430000</v>
      </c>
      <c r="AN97" s="150"/>
      <c r="AO97" s="150"/>
      <c r="AP97" s="119">
        <v>0</v>
      </c>
      <c r="AQ97" s="119">
        <v>0</v>
      </c>
      <c r="AR97" s="119">
        <v>0</v>
      </c>
      <c r="AS97" s="119">
        <v>0</v>
      </c>
      <c r="AT97" s="119">
        <v>0</v>
      </c>
      <c r="AU97" s="119">
        <v>0</v>
      </c>
      <c r="AV97" s="119">
        <v>0</v>
      </c>
      <c r="AW97" s="119">
        <v>0</v>
      </c>
      <c r="AX97" s="119">
        <v>0</v>
      </c>
      <c r="AY97" s="125"/>
      <c r="AZ97" s="217"/>
      <c r="BA97" s="178"/>
    </row>
    <row r="98" spans="1:53" s="147" customFormat="1" ht="47.25" x14ac:dyDescent="0.25">
      <c r="A98" s="226" t="s">
        <v>492</v>
      </c>
      <c r="B98" s="179" t="s">
        <v>129</v>
      </c>
      <c r="C98" s="179">
        <v>2017</v>
      </c>
      <c r="D98" s="179" t="s">
        <v>493</v>
      </c>
      <c r="E98" s="179"/>
      <c r="F98" s="179"/>
      <c r="G98" s="179" t="s">
        <v>494</v>
      </c>
      <c r="H98" s="179" t="s">
        <v>218</v>
      </c>
      <c r="I98" s="227">
        <v>30.329039999999999</v>
      </c>
      <c r="J98" s="227">
        <v>-81.662319999999994</v>
      </c>
      <c r="K98" s="179" t="s">
        <v>160</v>
      </c>
      <c r="L98" s="179" t="s">
        <v>155</v>
      </c>
      <c r="M98" s="126" t="s">
        <v>1495</v>
      </c>
      <c r="N98" s="126" t="s">
        <v>495</v>
      </c>
      <c r="O98" s="179" t="s">
        <v>219</v>
      </c>
      <c r="P98" s="212"/>
      <c r="Q98" s="212"/>
      <c r="R98" s="179" t="s">
        <v>238</v>
      </c>
      <c r="S98" s="179" t="s">
        <v>137</v>
      </c>
      <c r="T98" s="145">
        <v>2017</v>
      </c>
      <c r="U98" s="179" t="s">
        <v>138</v>
      </c>
      <c r="V98" s="179"/>
      <c r="W98" s="179" t="s">
        <v>239</v>
      </c>
      <c r="X98" s="180">
        <v>0</v>
      </c>
      <c r="Y98" s="180">
        <v>0</v>
      </c>
      <c r="Z98" s="181">
        <v>0</v>
      </c>
      <c r="AA98" s="181">
        <v>0.25</v>
      </c>
      <c r="AB98" s="180">
        <v>0</v>
      </c>
      <c r="AC98" s="182">
        <v>0</v>
      </c>
      <c r="AD98" s="179"/>
      <c r="AE98" s="119">
        <v>0</v>
      </c>
      <c r="AF98" s="119">
        <v>0</v>
      </c>
      <c r="AG98" s="119">
        <v>0</v>
      </c>
      <c r="AH98" s="119">
        <v>0</v>
      </c>
      <c r="AI98" s="119">
        <v>0</v>
      </c>
      <c r="AJ98" s="119">
        <v>0</v>
      </c>
      <c r="AK98" s="179"/>
      <c r="AL98" s="179"/>
      <c r="AM98" s="259">
        <v>16036000</v>
      </c>
      <c r="AN98" s="228"/>
      <c r="AO98" s="228"/>
      <c r="AP98" s="119">
        <v>0</v>
      </c>
      <c r="AQ98" s="119">
        <v>0</v>
      </c>
      <c r="AR98" s="119">
        <v>0</v>
      </c>
      <c r="AS98" s="119">
        <v>0</v>
      </c>
      <c r="AT98" s="119">
        <v>0</v>
      </c>
      <c r="AU98" s="119">
        <v>0</v>
      </c>
      <c r="AV98" s="119">
        <v>0</v>
      </c>
      <c r="AW98" s="119">
        <v>0</v>
      </c>
      <c r="AX98" s="119">
        <v>0</v>
      </c>
      <c r="AY98" s="125"/>
      <c r="AZ98" s="217"/>
      <c r="BA98" s="178"/>
    </row>
    <row r="99" spans="1:53" s="147" customFormat="1" ht="94.5" x14ac:dyDescent="0.25">
      <c r="A99" s="216" t="s">
        <v>496</v>
      </c>
      <c r="B99" s="126" t="s">
        <v>129</v>
      </c>
      <c r="C99" s="125">
        <v>2017</v>
      </c>
      <c r="D99" s="125" t="s">
        <v>497</v>
      </c>
      <c r="E99" s="125"/>
      <c r="F99" s="125"/>
      <c r="G99" s="125" t="s">
        <v>498</v>
      </c>
      <c r="H99" s="125" t="s">
        <v>218</v>
      </c>
      <c r="I99" s="127">
        <v>30.186101000000001</v>
      </c>
      <c r="J99" s="127">
        <v>-81.513878000000005</v>
      </c>
      <c r="K99" s="125" t="s">
        <v>176</v>
      </c>
      <c r="L99" s="125" t="s">
        <v>155</v>
      </c>
      <c r="M99" s="125" t="s">
        <v>499</v>
      </c>
      <c r="N99" s="126" t="s">
        <v>499</v>
      </c>
      <c r="O99" s="125" t="s">
        <v>219</v>
      </c>
      <c r="P99" s="129"/>
      <c r="Q99" s="129"/>
      <c r="R99" s="125"/>
      <c r="S99" s="125" t="s">
        <v>137</v>
      </c>
      <c r="T99" s="125">
        <v>2017</v>
      </c>
      <c r="U99" s="125"/>
      <c r="V99" s="125"/>
      <c r="W99" s="125"/>
      <c r="X99" s="148">
        <v>0</v>
      </c>
      <c r="Y99" s="148">
        <v>0</v>
      </c>
      <c r="Z99" s="148">
        <v>0</v>
      </c>
      <c r="AA99" s="148">
        <v>6.1643835616438353E-2</v>
      </c>
      <c r="AB99" s="148">
        <v>0</v>
      </c>
      <c r="AC99" s="148">
        <v>0</v>
      </c>
      <c r="AD99" s="125"/>
      <c r="AE99" s="119">
        <v>0</v>
      </c>
      <c r="AF99" s="119">
        <v>0</v>
      </c>
      <c r="AG99" s="119">
        <v>0</v>
      </c>
      <c r="AH99" s="119">
        <v>0</v>
      </c>
      <c r="AI99" s="119">
        <v>0</v>
      </c>
      <c r="AJ99" s="119">
        <v>0</v>
      </c>
      <c r="AK99" s="125"/>
      <c r="AL99" s="125"/>
      <c r="AM99" s="259">
        <v>310000</v>
      </c>
      <c r="AN99" s="150"/>
      <c r="AO99" s="150"/>
      <c r="AP99" s="119">
        <v>0</v>
      </c>
      <c r="AQ99" s="119">
        <v>0</v>
      </c>
      <c r="AR99" s="119">
        <v>0</v>
      </c>
      <c r="AS99" s="119">
        <v>0</v>
      </c>
      <c r="AT99" s="119">
        <v>0</v>
      </c>
      <c r="AU99" s="119">
        <v>0</v>
      </c>
      <c r="AV99" s="119">
        <v>0</v>
      </c>
      <c r="AW99" s="119">
        <v>0</v>
      </c>
      <c r="AX99" s="119">
        <v>0</v>
      </c>
      <c r="AY99" s="125"/>
      <c r="AZ99" s="217"/>
      <c r="BA99" s="178"/>
    </row>
    <row r="100" spans="1:53" s="147" customFormat="1" ht="47.25" x14ac:dyDescent="0.25">
      <c r="A100" s="216" t="s">
        <v>500</v>
      </c>
      <c r="B100" s="126" t="s">
        <v>129</v>
      </c>
      <c r="C100" s="125">
        <v>2017</v>
      </c>
      <c r="D100" s="125" t="s">
        <v>501</v>
      </c>
      <c r="E100" s="125" t="s">
        <v>200</v>
      </c>
      <c r="F100" s="125" t="s">
        <v>501</v>
      </c>
      <c r="G100" s="125" t="s">
        <v>502</v>
      </c>
      <c r="H100" s="125" t="s">
        <v>293</v>
      </c>
      <c r="I100" s="127">
        <v>29.592901999999999</v>
      </c>
      <c r="J100" s="127">
        <v>-82.423158000000001</v>
      </c>
      <c r="K100" s="125" t="s">
        <v>257</v>
      </c>
      <c r="L100" s="125" t="s">
        <v>155</v>
      </c>
      <c r="M100" s="125" t="s">
        <v>503</v>
      </c>
      <c r="N100" s="126" t="s">
        <v>503</v>
      </c>
      <c r="O100" s="125" t="s">
        <v>219</v>
      </c>
      <c r="P100" s="129"/>
      <c r="Q100" s="129"/>
      <c r="R100" s="125"/>
      <c r="S100" s="125" t="s">
        <v>137</v>
      </c>
      <c r="T100" s="125">
        <v>2017</v>
      </c>
      <c r="U100" s="125" t="s">
        <v>419</v>
      </c>
      <c r="V100" s="125"/>
      <c r="W100" s="125" t="s">
        <v>157</v>
      </c>
      <c r="X100" s="148">
        <v>0</v>
      </c>
      <c r="Y100" s="148">
        <v>0.5</v>
      </c>
      <c r="Z100" s="148">
        <v>0</v>
      </c>
      <c r="AA100" s="148">
        <v>0</v>
      </c>
      <c r="AB100" s="148">
        <v>0</v>
      </c>
      <c r="AC100" s="148">
        <v>0</v>
      </c>
      <c r="AD100" s="125"/>
      <c r="AE100" s="119">
        <v>0</v>
      </c>
      <c r="AF100" s="119">
        <v>0</v>
      </c>
      <c r="AG100" s="119">
        <v>0</v>
      </c>
      <c r="AH100" s="119">
        <v>0</v>
      </c>
      <c r="AI100" s="119">
        <v>0</v>
      </c>
      <c r="AJ100" s="119">
        <v>0</v>
      </c>
      <c r="AK100" s="125"/>
      <c r="AL100" s="125"/>
      <c r="AM100" s="259">
        <v>150000</v>
      </c>
      <c r="AN100" s="150"/>
      <c r="AO100" s="150"/>
      <c r="AP100" s="119">
        <v>0</v>
      </c>
      <c r="AQ100" s="119">
        <v>0</v>
      </c>
      <c r="AR100" s="119">
        <v>0</v>
      </c>
      <c r="AS100" s="119">
        <v>0</v>
      </c>
      <c r="AT100" s="119">
        <v>0</v>
      </c>
      <c r="AU100" s="119">
        <v>0</v>
      </c>
      <c r="AV100" s="119">
        <v>0</v>
      </c>
      <c r="AW100" s="119">
        <v>0</v>
      </c>
      <c r="AX100" s="119">
        <v>0</v>
      </c>
      <c r="AY100" s="125"/>
      <c r="AZ100" s="217"/>
      <c r="BA100" s="178"/>
    </row>
    <row r="101" spans="1:53" s="147" customFormat="1" ht="63" x14ac:dyDescent="0.25">
      <c r="A101" s="216" t="s">
        <v>1327</v>
      </c>
      <c r="B101" s="126" t="s">
        <v>129</v>
      </c>
      <c r="C101" s="125">
        <v>2022</v>
      </c>
      <c r="D101" s="125" t="s">
        <v>1328</v>
      </c>
      <c r="E101" s="125"/>
      <c r="F101" s="125"/>
      <c r="G101" s="125" t="s">
        <v>1329</v>
      </c>
      <c r="H101" s="125" t="s">
        <v>175</v>
      </c>
      <c r="I101" s="127">
        <v>28.948687</v>
      </c>
      <c r="J101" s="127">
        <v>-81.265759000000003</v>
      </c>
      <c r="K101" s="125" t="s">
        <v>160</v>
      </c>
      <c r="L101" s="125" t="s">
        <v>155</v>
      </c>
      <c r="M101" s="126" t="s">
        <v>1330</v>
      </c>
      <c r="N101" s="126" t="s">
        <v>1330</v>
      </c>
      <c r="O101" s="125" t="s">
        <v>219</v>
      </c>
      <c r="P101" s="179"/>
      <c r="Q101" s="125"/>
      <c r="R101" s="125" t="s">
        <v>161</v>
      </c>
      <c r="S101" s="125" t="s">
        <v>151</v>
      </c>
      <c r="T101" s="125">
        <v>2022</v>
      </c>
      <c r="U101" s="125" t="s">
        <v>161</v>
      </c>
      <c r="V101" s="125"/>
      <c r="W101" s="125" t="s">
        <v>226</v>
      </c>
      <c r="X101" s="148">
        <v>0</v>
      </c>
      <c r="Y101" s="148">
        <v>0</v>
      </c>
      <c r="Z101" s="148">
        <v>0</v>
      </c>
      <c r="AA101" s="148">
        <v>0</v>
      </c>
      <c r="AB101" s="148">
        <v>1</v>
      </c>
      <c r="AC101" s="148">
        <v>0</v>
      </c>
      <c r="AD101" s="125"/>
      <c r="AE101" s="119">
        <v>0</v>
      </c>
      <c r="AF101" s="119">
        <v>0</v>
      </c>
      <c r="AG101" s="119">
        <v>0</v>
      </c>
      <c r="AH101" s="119">
        <v>0</v>
      </c>
      <c r="AI101" s="119">
        <v>0</v>
      </c>
      <c r="AJ101" s="119">
        <v>0</v>
      </c>
      <c r="AK101" s="125"/>
      <c r="AL101" s="125"/>
      <c r="AM101" s="259">
        <v>2000000</v>
      </c>
      <c r="AN101" s="150"/>
      <c r="AO101" s="150"/>
      <c r="AP101" s="119">
        <v>0</v>
      </c>
      <c r="AQ101" s="119">
        <v>0</v>
      </c>
      <c r="AR101" s="119">
        <v>0</v>
      </c>
      <c r="AS101" s="119">
        <v>0</v>
      </c>
      <c r="AT101" s="119">
        <v>0</v>
      </c>
      <c r="AU101" s="119">
        <v>0</v>
      </c>
      <c r="AV101" s="119">
        <v>0</v>
      </c>
      <c r="AW101" s="119">
        <v>0</v>
      </c>
      <c r="AX101" s="119">
        <v>0</v>
      </c>
      <c r="AY101" s="125"/>
      <c r="AZ101" s="217"/>
      <c r="BA101" s="178"/>
    </row>
    <row r="102" spans="1:53" s="147" customFormat="1" ht="155.25" customHeight="1" x14ac:dyDescent="0.25">
      <c r="A102" s="216" t="s">
        <v>504</v>
      </c>
      <c r="B102" s="126" t="s">
        <v>129</v>
      </c>
      <c r="C102" s="125">
        <v>2023</v>
      </c>
      <c r="D102" s="125" t="s">
        <v>505</v>
      </c>
      <c r="E102" s="125"/>
      <c r="F102" s="125"/>
      <c r="G102" s="125" t="s">
        <v>506</v>
      </c>
      <c r="H102" s="125" t="s">
        <v>306</v>
      </c>
      <c r="I102" s="127">
        <v>29.749207999999999</v>
      </c>
      <c r="J102" s="127">
        <v>-82.007934000000006</v>
      </c>
      <c r="K102" s="125" t="s">
        <v>132</v>
      </c>
      <c r="L102" s="125" t="s">
        <v>155</v>
      </c>
      <c r="M102" s="125" t="s">
        <v>507</v>
      </c>
      <c r="N102" s="126" t="s">
        <v>507</v>
      </c>
      <c r="O102" s="125" t="s">
        <v>219</v>
      </c>
      <c r="P102" s="179"/>
      <c r="Q102" s="129">
        <v>46752</v>
      </c>
      <c r="R102" s="125" t="s">
        <v>321</v>
      </c>
      <c r="S102" s="125" t="s">
        <v>137</v>
      </c>
      <c r="T102" s="125">
        <v>2023</v>
      </c>
      <c r="U102" s="125" t="s">
        <v>138</v>
      </c>
      <c r="V102" s="125" t="s">
        <v>419</v>
      </c>
      <c r="W102" s="125" t="s">
        <v>239</v>
      </c>
      <c r="X102" s="148">
        <v>0</v>
      </c>
      <c r="Y102" s="148">
        <v>0.3</v>
      </c>
      <c r="Z102" s="148">
        <v>0</v>
      </c>
      <c r="AA102" s="148">
        <v>0</v>
      </c>
      <c r="AB102" s="148">
        <v>0</v>
      </c>
      <c r="AC102" s="148">
        <v>0</v>
      </c>
      <c r="AD102" s="125"/>
      <c r="AE102" s="119">
        <v>0</v>
      </c>
      <c r="AF102" s="119">
        <v>0</v>
      </c>
      <c r="AG102" s="119">
        <v>0</v>
      </c>
      <c r="AH102" s="119">
        <v>0</v>
      </c>
      <c r="AI102" s="119">
        <v>0</v>
      </c>
      <c r="AJ102" s="119">
        <v>0</v>
      </c>
      <c r="AK102" s="125"/>
      <c r="AL102" s="125"/>
      <c r="AM102" s="259">
        <v>11100000</v>
      </c>
      <c r="AN102" s="150"/>
      <c r="AO102" s="150"/>
      <c r="AP102" s="119">
        <v>0</v>
      </c>
      <c r="AQ102" s="119">
        <v>0</v>
      </c>
      <c r="AR102" s="119">
        <v>0</v>
      </c>
      <c r="AS102" s="119">
        <v>0</v>
      </c>
      <c r="AT102" s="119">
        <v>0</v>
      </c>
      <c r="AU102" s="119">
        <v>0</v>
      </c>
      <c r="AV102" s="119">
        <v>0</v>
      </c>
      <c r="AW102" s="119">
        <v>0</v>
      </c>
      <c r="AX102" s="119">
        <v>0</v>
      </c>
      <c r="AY102" s="125"/>
      <c r="AZ102" s="217"/>
      <c r="BA102" s="178"/>
    </row>
    <row r="103" spans="1:53" s="147" customFormat="1" ht="96" customHeight="1" x14ac:dyDescent="0.25">
      <c r="A103" s="216" t="s">
        <v>508</v>
      </c>
      <c r="B103" s="126" t="s">
        <v>129</v>
      </c>
      <c r="C103" s="125">
        <v>2020</v>
      </c>
      <c r="D103" s="125" t="s">
        <v>509</v>
      </c>
      <c r="E103" s="125"/>
      <c r="F103" s="125"/>
      <c r="G103" s="125" t="s">
        <v>510</v>
      </c>
      <c r="H103" s="125" t="s">
        <v>129</v>
      </c>
      <c r="I103" s="127">
        <v>28.667902000000016</v>
      </c>
      <c r="J103" s="127">
        <v>-81.557238999999996</v>
      </c>
      <c r="K103" s="125" t="s">
        <v>193</v>
      </c>
      <c r="L103" s="125" t="s">
        <v>155</v>
      </c>
      <c r="M103" s="125" t="s">
        <v>511</v>
      </c>
      <c r="N103" s="126" t="s">
        <v>511</v>
      </c>
      <c r="O103" s="125" t="s">
        <v>219</v>
      </c>
      <c r="P103" s="129"/>
      <c r="Q103" s="129"/>
      <c r="R103" s="125" t="s">
        <v>321</v>
      </c>
      <c r="S103" s="125" t="s">
        <v>165</v>
      </c>
      <c r="T103" s="125">
        <v>2025</v>
      </c>
      <c r="U103" s="179" t="s">
        <v>199</v>
      </c>
      <c r="V103" s="125"/>
      <c r="W103" s="125"/>
      <c r="X103" s="148">
        <v>0</v>
      </c>
      <c r="Y103" s="148">
        <v>5</v>
      </c>
      <c r="Z103" s="148">
        <v>0</v>
      </c>
      <c r="AA103" s="148">
        <v>0</v>
      </c>
      <c r="AB103" s="148">
        <v>0</v>
      </c>
      <c r="AC103" s="148">
        <v>0</v>
      </c>
      <c r="AD103" s="125"/>
      <c r="AE103" s="119">
        <v>0</v>
      </c>
      <c r="AF103" s="119">
        <v>0</v>
      </c>
      <c r="AG103" s="119">
        <v>0</v>
      </c>
      <c r="AH103" s="119">
        <v>0</v>
      </c>
      <c r="AI103" s="119">
        <v>0</v>
      </c>
      <c r="AJ103" s="119">
        <v>0</v>
      </c>
      <c r="AK103" s="125"/>
      <c r="AL103" s="125"/>
      <c r="AM103" s="259">
        <v>0</v>
      </c>
      <c r="AN103" s="150"/>
      <c r="AO103" s="150"/>
      <c r="AP103" s="119">
        <v>0</v>
      </c>
      <c r="AQ103" s="119">
        <v>0</v>
      </c>
      <c r="AR103" s="119">
        <v>0</v>
      </c>
      <c r="AS103" s="119">
        <v>0</v>
      </c>
      <c r="AT103" s="119">
        <v>0</v>
      </c>
      <c r="AU103" s="119">
        <v>0</v>
      </c>
      <c r="AV103" s="119">
        <v>0</v>
      </c>
      <c r="AW103" s="119">
        <v>0</v>
      </c>
      <c r="AX103" s="119">
        <v>0</v>
      </c>
      <c r="AY103" s="125"/>
      <c r="AZ103" s="217"/>
      <c r="BA103" s="178"/>
    </row>
    <row r="104" spans="1:53" s="147" customFormat="1" ht="126" x14ac:dyDescent="0.25">
      <c r="A104" s="226" t="s">
        <v>512</v>
      </c>
      <c r="B104" s="237" t="s">
        <v>129</v>
      </c>
      <c r="C104" s="179">
        <v>2015</v>
      </c>
      <c r="D104" s="179" t="s">
        <v>513</v>
      </c>
      <c r="E104" s="179"/>
      <c r="F104" s="179"/>
      <c r="G104" s="179" t="s">
        <v>514</v>
      </c>
      <c r="H104" s="179" t="s">
        <v>335</v>
      </c>
      <c r="I104" s="227">
        <v>28.756122804411799</v>
      </c>
      <c r="J104" s="227">
        <v>-81.320014588956994</v>
      </c>
      <c r="K104" s="179" t="s">
        <v>160</v>
      </c>
      <c r="L104" s="179" t="s">
        <v>155</v>
      </c>
      <c r="M104" s="126" t="s">
        <v>515</v>
      </c>
      <c r="N104" s="126" t="s">
        <v>516</v>
      </c>
      <c r="O104" s="179" t="s">
        <v>219</v>
      </c>
      <c r="P104" s="212"/>
      <c r="Q104" s="212"/>
      <c r="R104" s="126" t="s">
        <v>1212</v>
      </c>
      <c r="S104" s="179" t="s">
        <v>165</v>
      </c>
      <c r="T104" s="145">
        <v>2025</v>
      </c>
      <c r="U104" s="126" t="s">
        <v>1212</v>
      </c>
      <c r="V104" s="179"/>
      <c r="W104" s="179"/>
      <c r="X104" s="180">
        <v>0</v>
      </c>
      <c r="Y104" s="181">
        <v>0</v>
      </c>
      <c r="Z104" s="181">
        <v>0</v>
      </c>
      <c r="AA104" s="181">
        <v>0.36</v>
      </c>
      <c r="AB104" s="180">
        <v>0</v>
      </c>
      <c r="AC104" s="182">
        <v>0</v>
      </c>
      <c r="AD104" s="179"/>
      <c r="AE104" s="119">
        <v>0</v>
      </c>
      <c r="AF104" s="119">
        <v>0</v>
      </c>
      <c r="AG104" s="119">
        <v>0</v>
      </c>
      <c r="AH104" s="119">
        <v>0</v>
      </c>
      <c r="AI104" s="119">
        <v>0</v>
      </c>
      <c r="AJ104" s="119">
        <v>0</v>
      </c>
      <c r="AK104" s="179"/>
      <c r="AL104" s="179"/>
      <c r="AM104" s="259">
        <v>5530000</v>
      </c>
      <c r="AN104" s="228"/>
      <c r="AO104" s="228"/>
      <c r="AP104" s="119">
        <v>0</v>
      </c>
      <c r="AQ104" s="119">
        <v>0</v>
      </c>
      <c r="AR104" s="119">
        <v>0</v>
      </c>
      <c r="AS104" s="119">
        <v>0</v>
      </c>
      <c r="AT104" s="119">
        <v>0</v>
      </c>
      <c r="AU104" s="119">
        <v>0</v>
      </c>
      <c r="AV104" s="119">
        <v>0</v>
      </c>
      <c r="AW104" s="119">
        <v>0</v>
      </c>
      <c r="AX104" s="119">
        <v>0</v>
      </c>
      <c r="AY104" s="125"/>
      <c r="AZ104" s="217"/>
      <c r="BA104" s="178"/>
    </row>
    <row r="105" spans="1:53" s="147" customFormat="1" ht="78.75" x14ac:dyDescent="0.25">
      <c r="A105" s="216" t="s">
        <v>517</v>
      </c>
      <c r="B105" s="126" t="s">
        <v>129</v>
      </c>
      <c r="C105" s="125">
        <v>2017</v>
      </c>
      <c r="D105" s="125" t="s">
        <v>518</v>
      </c>
      <c r="E105" s="125"/>
      <c r="F105" s="125"/>
      <c r="G105" s="125" t="s">
        <v>519</v>
      </c>
      <c r="H105" s="125" t="s">
        <v>293</v>
      </c>
      <c r="I105" s="127">
        <v>29.651975</v>
      </c>
      <c r="J105" s="127">
        <v>-82.324938000000003</v>
      </c>
      <c r="K105" s="125" t="s">
        <v>154</v>
      </c>
      <c r="L105" s="125" t="s">
        <v>155</v>
      </c>
      <c r="M105" s="125" t="s">
        <v>520</v>
      </c>
      <c r="N105" s="126" t="s">
        <v>520</v>
      </c>
      <c r="O105" s="125" t="s">
        <v>219</v>
      </c>
      <c r="P105" s="129"/>
      <c r="Q105" s="129"/>
      <c r="R105" s="125"/>
      <c r="S105" s="125" t="s">
        <v>137</v>
      </c>
      <c r="T105" s="125">
        <v>2017</v>
      </c>
      <c r="U105" s="125"/>
      <c r="V105" s="125"/>
      <c r="W105" s="125"/>
      <c r="X105" s="148">
        <v>0</v>
      </c>
      <c r="Y105" s="148">
        <v>8.4997000000000003E-2</v>
      </c>
      <c r="Z105" s="148">
        <v>0</v>
      </c>
      <c r="AA105" s="148">
        <v>0</v>
      </c>
      <c r="AB105" s="148">
        <v>0</v>
      </c>
      <c r="AC105" s="148">
        <v>0</v>
      </c>
      <c r="AD105" s="125"/>
      <c r="AE105" s="119">
        <v>0</v>
      </c>
      <c r="AF105" s="119">
        <v>0</v>
      </c>
      <c r="AG105" s="119">
        <v>0</v>
      </c>
      <c r="AH105" s="119">
        <v>0</v>
      </c>
      <c r="AI105" s="119">
        <v>0</v>
      </c>
      <c r="AJ105" s="119">
        <v>0</v>
      </c>
      <c r="AK105" s="125"/>
      <c r="AL105" s="125"/>
      <c r="AM105" s="259">
        <v>400000</v>
      </c>
      <c r="AN105" s="150"/>
      <c r="AO105" s="150"/>
      <c r="AP105" s="119">
        <v>0</v>
      </c>
      <c r="AQ105" s="119">
        <v>0</v>
      </c>
      <c r="AR105" s="119">
        <v>0</v>
      </c>
      <c r="AS105" s="119">
        <v>0</v>
      </c>
      <c r="AT105" s="119">
        <v>0</v>
      </c>
      <c r="AU105" s="119">
        <v>0</v>
      </c>
      <c r="AV105" s="119">
        <v>0</v>
      </c>
      <c r="AW105" s="119">
        <v>0</v>
      </c>
      <c r="AX105" s="119">
        <v>0</v>
      </c>
      <c r="AY105" s="125"/>
      <c r="AZ105" s="217"/>
      <c r="BA105" s="178"/>
    </row>
    <row r="106" spans="1:53" s="147" customFormat="1" ht="94.5" x14ac:dyDescent="0.25">
      <c r="A106" s="216" t="s">
        <v>521</v>
      </c>
      <c r="B106" s="126" t="s">
        <v>129</v>
      </c>
      <c r="C106" s="125">
        <v>2017</v>
      </c>
      <c r="D106" s="125" t="s">
        <v>522</v>
      </c>
      <c r="E106" s="125"/>
      <c r="F106" s="125"/>
      <c r="G106" s="125" t="s">
        <v>523</v>
      </c>
      <c r="H106" s="125" t="s">
        <v>524</v>
      </c>
      <c r="I106" s="127">
        <v>30.166073000000001</v>
      </c>
      <c r="J106" s="127">
        <v>-81.706484000000003</v>
      </c>
      <c r="K106" s="125" t="s">
        <v>160</v>
      </c>
      <c r="L106" s="125" t="s">
        <v>155</v>
      </c>
      <c r="M106" s="125" t="s">
        <v>525</v>
      </c>
      <c r="N106" s="126" t="s">
        <v>525</v>
      </c>
      <c r="O106" s="125" t="s">
        <v>219</v>
      </c>
      <c r="P106" s="129"/>
      <c r="Q106" s="129"/>
      <c r="R106" s="125"/>
      <c r="S106" s="125" t="s">
        <v>137</v>
      </c>
      <c r="T106" s="125">
        <v>2017</v>
      </c>
      <c r="U106" s="125"/>
      <c r="V106" s="125"/>
      <c r="W106" s="125"/>
      <c r="X106" s="148">
        <v>0</v>
      </c>
      <c r="Y106" s="148">
        <v>0</v>
      </c>
      <c r="Z106" s="148">
        <v>0</v>
      </c>
      <c r="AA106" s="148">
        <v>0.25</v>
      </c>
      <c r="AB106" s="148">
        <v>0</v>
      </c>
      <c r="AC106" s="148">
        <v>0</v>
      </c>
      <c r="AD106" s="125"/>
      <c r="AE106" s="119">
        <v>0</v>
      </c>
      <c r="AF106" s="119">
        <v>0</v>
      </c>
      <c r="AG106" s="119">
        <v>0</v>
      </c>
      <c r="AH106" s="119">
        <v>0</v>
      </c>
      <c r="AI106" s="119">
        <v>0</v>
      </c>
      <c r="AJ106" s="119">
        <v>0</v>
      </c>
      <c r="AK106" s="125"/>
      <c r="AL106" s="125"/>
      <c r="AM106" s="259">
        <v>270000</v>
      </c>
      <c r="AN106" s="150"/>
      <c r="AO106" s="150"/>
      <c r="AP106" s="119">
        <v>0</v>
      </c>
      <c r="AQ106" s="119">
        <v>0</v>
      </c>
      <c r="AR106" s="119">
        <v>0</v>
      </c>
      <c r="AS106" s="119">
        <v>0</v>
      </c>
      <c r="AT106" s="119">
        <v>0</v>
      </c>
      <c r="AU106" s="119">
        <v>0</v>
      </c>
      <c r="AV106" s="119">
        <v>0</v>
      </c>
      <c r="AW106" s="119">
        <v>0</v>
      </c>
      <c r="AX106" s="119">
        <v>0</v>
      </c>
      <c r="AY106" s="125"/>
      <c r="AZ106" s="217"/>
      <c r="BA106" s="178"/>
    </row>
    <row r="107" spans="1:53" s="147" customFormat="1" ht="110.25" x14ac:dyDescent="0.25">
      <c r="A107" s="216" t="s">
        <v>526</v>
      </c>
      <c r="B107" s="126" t="s">
        <v>129</v>
      </c>
      <c r="C107" s="125">
        <v>2017</v>
      </c>
      <c r="D107" s="125" t="s">
        <v>527</v>
      </c>
      <c r="E107" s="125"/>
      <c r="F107" s="125"/>
      <c r="G107" s="125" t="s">
        <v>528</v>
      </c>
      <c r="H107" s="125" t="s">
        <v>218</v>
      </c>
      <c r="I107" s="127">
        <v>30.186347008365399</v>
      </c>
      <c r="J107" s="127">
        <v>-81.613795256312699</v>
      </c>
      <c r="K107" s="125" t="s">
        <v>195</v>
      </c>
      <c r="L107" s="125" t="s">
        <v>155</v>
      </c>
      <c r="M107" s="125" t="s">
        <v>529</v>
      </c>
      <c r="N107" s="126" t="s">
        <v>529</v>
      </c>
      <c r="O107" s="125" t="s">
        <v>219</v>
      </c>
      <c r="P107" s="129"/>
      <c r="Q107" s="129"/>
      <c r="R107" s="125"/>
      <c r="S107" s="125" t="s">
        <v>137</v>
      </c>
      <c r="T107" s="125">
        <v>2017</v>
      </c>
      <c r="U107" s="125"/>
      <c r="V107" s="125"/>
      <c r="W107" s="125"/>
      <c r="X107" s="148">
        <v>0</v>
      </c>
      <c r="Y107" s="148">
        <v>0</v>
      </c>
      <c r="Z107" s="148">
        <v>0</v>
      </c>
      <c r="AA107" s="148">
        <v>3.4931506849315071E-2</v>
      </c>
      <c r="AB107" s="148">
        <v>0</v>
      </c>
      <c r="AC107" s="148">
        <v>0</v>
      </c>
      <c r="AD107" s="125"/>
      <c r="AE107" s="119">
        <v>0</v>
      </c>
      <c r="AF107" s="119">
        <v>0</v>
      </c>
      <c r="AG107" s="119">
        <v>0</v>
      </c>
      <c r="AH107" s="119">
        <v>0</v>
      </c>
      <c r="AI107" s="119">
        <v>0</v>
      </c>
      <c r="AJ107" s="119">
        <v>0</v>
      </c>
      <c r="AK107" s="125"/>
      <c r="AL107" s="125"/>
      <c r="AM107" s="259">
        <v>2560000</v>
      </c>
      <c r="AN107" s="150"/>
      <c r="AO107" s="150"/>
      <c r="AP107" s="119">
        <v>0</v>
      </c>
      <c r="AQ107" s="119">
        <v>0</v>
      </c>
      <c r="AR107" s="119">
        <v>0</v>
      </c>
      <c r="AS107" s="119">
        <v>0</v>
      </c>
      <c r="AT107" s="119">
        <v>0</v>
      </c>
      <c r="AU107" s="119">
        <v>0</v>
      </c>
      <c r="AV107" s="119">
        <v>0</v>
      </c>
      <c r="AW107" s="119">
        <v>0</v>
      </c>
      <c r="AX107" s="119">
        <v>0</v>
      </c>
      <c r="AY107" s="125"/>
      <c r="AZ107" s="217"/>
      <c r="BA107" s="178"/>
    </row>
    <row r="108" spans="1:53" s="147" customFormat="1" ht="78.75" x14ac:dyDescent="0.25">
      <c r="A108" s="216" t="s">
        <v>530</v>
      </c>
      <c r="B108" s="126" t="s">
        <v>129</v>
      </c>
      <c r="C108" s="125">
        <v>2017</v>
      </c>
      <c r="D108" s="125" t="s">
        <v>531</v>
      </c>
      <c r="E108" s="125"/>
      <c r="F108" s="125"/>
      <c r="G108" s="125" t="s">
        <v>532</v>
      </c>
      <c r="H108" s="125" t="s">
        <v>218</v>
      </c>
      <c r="I108" s="127">
        <v>30.178906359999999</v>
      </c>
      <c r="J108" s="127">
        <v>-81.62182396</v>
      </c>
      <c r="K108" s="125" t="s">
        <v>160</v>
      </c>
      <c r="L108" s="125" t="s">
        <v>155</v>
      </c>
      <c r="M108" s="125" t="s">
        <v>533</v>
      </c>
      <c r="N108" s="126" t="s">
        <v>533</v>
      </c>
      <c r="O108" s="125" t="s">
        <v>219</v>
      </c>
      <c r="P108" s="129"/>
      <c r="Q108" s="129"/>
      <c r="R108" s="125"/>
      <c r="S108" s="125" t="s">
        <v>137</v>
      </c>
      <c r="T108" s="125">
        <v>2017</v>
      </c>
      <c r="U108" s="125"/>
      <c r="V108" s="125"/>
      <c r="W108" s="125"/>
      <c r="X108" s="148">
        <v>0</v>
      </c>
      <c r="Y108" s="148">
        <v>0</v>
      </c>
      <c r="Z108" s="148">
        <v>0</v>
      </c>
      <c r="AA108" s="148">
        <v>3.05</v>
      </c>
      <c r="AB108" s="148">
        <v>0</v>
      </c>
      <c r="AC108" s="148">
        <v>0</v>
      </c>
      <c r="AD108" s="125"/>
      <c r="AE108" s="119">
        <v>0</v>
      </c>
      <c r="AF108" s="119">
        <v>0</v>
      </c>
      <c r="AG108" s="119">
        <v>0</v>
      </c>
      <c r="AH108" s="119">
        <v>0</v>
      </c>
      <c r="AI108" s="119">
        <v>0</v>
      </c>
      <c r="AJ108" s="119">
        <v>0</v>
      </c>
      <c r="AK108" s="125"/>
      <c r="AL108" s="125"/>
      <c r="AM108" s="259">
        <v>4150000</v>
      </c>
      <c r="AN108" s="150"/>
      <c r="AO108" s="150"/>
      <c r="AP108" s="119">
        <v>0</v>
      </c>
      <c r="AQ108" s="119">
        <v>0</v>
      </c>
      <c r="AR108" s="119">
        <v>0</v>
      </c>
      <c r="AS108" s="119">
        <v>0</v>
      </c>
      <c r="AT108" s="119">
        <v>0</v>
      </c>
      <c r="AU108" s="119">
        <v>0</v>
      </c>
      <c r="AV108" s="119">
        <v>0</v>
      </c>
      <c r="AW108" s="119">
        <v>0</v>
      </c>
      <c r="AX108" s="119">
        <v>0</v>
      </c>
      <c r="AY108" s="125"/>
      <c r="AZ108" s="217"/>
      <c r="BA108" s="178"/>
    </row>
    <row r="109" spans="1:53" s="147" customFormat="1" ht="63" x14ac:dyDescent="0.25">
      <c r="A109" s="216" t="s">
        <v>534</v>
      </c>
      <c r="B109" s="126" t="s">
        <v>129</v>
      </c>
      <c r="C109" s="125">
        <v>2022</v>
      </c>
      <c r="D109" s="125" t="s">
        <v>535</v>
      </c>
      <c r="E109" s="125"/>
      <c r="F109" s="125"/>
      <c r="G109" s="125" t="s">
        <v>536</v>
      </c>
      <c r="H109" s="125" t="s">
        <v>537</v>
      </c>
      <c r="I109" s="127">
        <v>29.181698000000001</v>
      </c>
      <c r="J109" s="127">
        <v>-82.102666999999997</v>
      </c>
      <c r="K109" s="125" t="s">
        <v>195</v>
      </c>
      <c r="L109" s="125" t="s">
        <v>155</v>
      </c>
      <c r="M109" s="125" t="s">
        <v>538</v>
      </c>
      <c r="N109" s="126" t="s">
        <v>1331</v>
      </c>
      <c r="O109" s="125" t="s">
        <v>219</v>
      </c>
      <c r="P109" s="179"/>
      <c r="Q109" s="125"/>
      <c r="R109" s="125" t="s">
        <v>172</v>
      </c>
      <c r="S109" s="125" t="s">
        <v>151</v>
      </c>
      <c r="T109" s="125">
        <v>2022</v>
      </c>
      <c r="U109" s="125" t="s">
        <v>172</v>
      </c>
      <c r="V109" s="125"/>
      <c r="W109" s="125" t="s">
        <v>539</v>
      </c>
      <c r="X109" s="148">
        <v>0</v>
      </c>
      <c r="Y109" s="148">
        <v>6.04</v>
      </c>
      <c r="Z109" s="148">
        <v>0</v>
      </c>
      <c r="AA109" s="148">
        <v>0</v>
      </c>
      <c r="AB109" s="148">
        <v>0</v>
      </c>
      <c r="AC109" s="148">
        <v>0</v>
      </c>
      <c r="AD109" s="125"/>
      <c r="AE109" s="119">
        <v>0</v>
      </c>
      <c r="AF109" s="119">
        <v>0</v>
      </c>
      <c r="AG109" s="119">
        <v>0</v>
      </c>
      <c r="AH109" s="119">
        <v>0</v>
      </c>
      <c r="AI109" s="119">
        <v>0</v>
      </c>
      <c r="AJ109" s="119">
        <v>0</v>
      </c>
      <c r="AK109" s="125"/>
      <c r="AL109" s="125"/>
      <c r="AM109" s="259">
        <v>4720000</v>
      </c>
      <c r="AN109" s="150"/>
      <c r="AO109" s="150"/>
      <c r="AP109" s="119">
        <v>0</v>
      </c>
      <c r="AQ109" s="119">
        <v>0</v>
      </c>
      <c r="AR109" s="119">
        <v>0</v>
      </c>
      <c r="AS109" s="119">
        <v>0</v>
      </c>
      <c r="AT109" s="119">
        <v>0</v>
      </c>
      <c r="AU109" s="119">
        <v>0</v>
      </c>
      <c r="AV109" s="119">
        <v>0</v>
      </c>
      <c r="AW109" s="119">
        <v>0</v>
      </c>
      <c r="AX109" s="119">
        <v>0</v>
      </c>
      <c r="AY109" s="125"/>
      <c r="AZ109" s="217"/>
      <c r="BA109" s="178"/>
    </row>
    <row r="110" spans="1:53" s="147" customFormat="1" ht="308.25" customHeight="1" x14ac:dyDescent="0.25">
      <c r="A110" s="216" t="s">
        <v>1332</v>
      </c>
      <c r="B110" s="126" t="s">
        <v>129</v>
      </c>
      <c r="C110" s="125">
        <v>2025</v>
      </c>
      <c r="D110" s="125" t="s">
        <v>1333</v>
      </c>
      <c r="E110" s="125"/>
      <c r="F110" s="125"/>
      <c r="G110" s="125" t="s">
        <v>1334</v>
      </c>
      <c r="H110" s="125" t="s">
        <v>236</v>
      </c>
      <c r="I110" s="127">
        <v>30.243476000000001</v>
      </c>
      <c r="J110" s="127">
        <v>-81.396467000000001</v>
      </c>
      <c r="K110" s="125" t="s">
        <v>160</v>
      </c>
      <c r="L110" s="125" t="s">
        <v>155</v>
      </c>
      <c r="M110" s="125" t="s">
        <v>1335</v>
      </c>
      <c r="N110" s="126" t="s">
        <v>1335</v>
      </c>
      <c r="O110" s="125" t="s">
        <v>219</v>
      </c>
      <c r="P110" s="129"/>
      <c r="Q110" s="225">
        <v>46387</v>
      </c>
      <c r="R110" s="125"/>
      <c r="S110" s="125" t="s">
        <v>137</v>
      </c>
      <c r="T110" s="125">
        <v>2025</v>
      </c>
      <c r="U110" s="125" t="s">
        <v>419</v>
      </c>
      <c r="V110" s="125" t="s">
        <v>138</v>
      </c>
      <c r="W110" s="125" t="s">
        <v>157</v>
      </c>
      <c r="X110" s="148">
        <v>0</v>
      </c>
      <c r="Y110" s="148">
        <v>0</v>
      </c>
      <c r="Z110" s="148">
        <v>0</v>
      </c>
      <c r="AA110" s="148">
        <v>0.3</v>
      </c>
      <c r="AB110" s="148">
        <v>0</v>
      </c>
      <c r="AC110" s="148">
        <v>0</v>
      </c>
      <c r="AD110" s="125"/>
      <c r="AE110" s="119">
        <v>0</v>
      </c>
      <c r="AF110" s="119">
        <v>0</v>
      </c>
      <c r="AG110" s="119">
        <v>0</v>
      </c>
      <c r="AH110" s="119">
        <v>0</v>
      </c>
      <c r="AI110" s="119">
        <v>0</v>
      </c>
      <c r="AJ110" s="119">
        <v>0</v>
      </c>
      <c r="AK110" s="125"/>
      <c r="AL110" s="125"/>
      <c r="AM110" s="259">
        <v>3800000</v>
      </c>
      <c r="AN110" s="125"/>
      <c r="AO110" s="125"/>
      <c r="AP110" s="119">
        <v>0</v>
      </c>
      <c r="AQ110" s="119">
        <v>0</v>
      </c>
      <c r="AR110" s="119">
        <v>0</v>
      </c>
      <c r="AS110" s="119">
        <v>0</v>
      </c>
      <c r="AT110" s="119">
        <v>0</v>
      </c>
      <c r="AU110" s="119">
        <v>0</v>
      </c>
      <c r="AV110" s="119">
        <v>0</v>
      </c>
      <c r="AW110" s="119">
        <v>0</v>
      </c>
      <c r="AX110" s="119">
        <v>0</v>
      </c>
      <c r="AY110" s="125"/>
      <c r="AZ110" s="217"/>
      <c r="BA110" s="178"/>
    </row>
    <row r="111" spans="1:53" s="147" customFormat="1" ht="31.5" x14ac:dyDescent="0.25">
      <c r="A111" s="216" t="s">
        <v>540</v>
      </c>
      <c r="B111" s="126" t="s">
        <v>129</v>
      </c>
      <c r="C111" s="125">
        <v>2017</v>
      </c>
      <c r="D111" s="125" t="s">
        <v>541</v>
      </c>
      <c r="E111" s="125"/>
      <c r="F111" s="125"/>
      <c r="G111" s="125" t="s">
        <v>542</v>
      </c>
      <c r="H111" s="125" t="s">
        <v>543</v>
      </c>
      <c r="I111" s="127">
        <v>29.979593990000001</v>
      </c>
      <c r="J111" s="127">
        <v>-81.807871649999996</v>
      </c>
      <c r="K111" s="125" t="s">
        <v>154</v>
      </c>
      <c r="L111" s="125" t="s">
        <v>155</v>
      </c>
      <c r="M111" s="125" t="s">
        <v>544</v>
      </c>
      <c r="N111" s="126" t="s">
        <v>544</v>
      </c>
      <c r="O111" s="125" t="s">
        <v>219</v>
      </c>
      <c r="P111" s="129"/>
      <c r="Q111" s="129"/>
      <c r="R111" s="125"/>
      <c r="S111" s="125" t="s">
        <v>137</v>
      </c>
      <c r="T111" s="125">
        <v>2017</v>
      </c>
      <c r="U111" s="125"/>
      <c r="V111" s="125"/>
      <c r="W111" s="125"/>
      <c r="X111" s="148">
        <v>0</v>
      </c>
      <c r="Y111" s="148">
        <v>1.4999999999999999E-2</v>
      </c>
      <c r="Z111" s="148">
        <v>0</v>
      </c>
      <c r="AA111" s="148">
        <v>0</v>
      </c>
      <c r="AB111" s="148">
        <v>0</v>
      </c>
      <c r="AC111" s="148">
        <v>0</v>
      </c>
      <c r="AD111" s="125"/>
      <c r="AE111" s="119">
        <v>0</v>
      </c>
      <c r="AF111" s="119">
        <v>0</v>
      </c>
      <c r="AG111" s="119">
        <v>0</v>
      </c>
      <c r="AH111" s="119">
        <v>0</v>
      </c>
      <c r="AI111" s="119">
        <v>0</v>
      </c>
      <c r="AJ111" s="119">
        <v>0</v>
      </c>
      <c r="AK111" s="125"/>
      <c r="AL111" s="125"/>
      <c r="AM111" s="259">
        <v>10000</v>
      </c>
      <c r="AN111" s="150"/>
      <c r="AO111" s="150"/>
      <c r="AP111" s="119">
        <v>0</v>
      </c>
      <c r="AQ111" s="119">
        <v>0</v>
      </c>
      <c r="AR111" s="119">
        <v>0</v>
      </c>
      <c r="AS111" s="119">
        <v>0</v>
      </c>
      <c r="AT111" s="119">
        <v>0</v>
      </c>
      <c r="AU111" s="119">
        <v>0</v>
      </c>
      <c r="AV111" s="119">
        <v>0</v>
      </c>
      <c r="AW111" s="119">
        <v>0</v>
      </c>
      <c r="AX111" s="119">
        <v>0</v>
      </c>
      <c r="AY111" s="125"/>
      <c r="AZ111" s="217"/>
      <c r="BA111" s="178"/>
    </row>
    <row r="112" spans="1:53" s="147" customFormat="1" ht="66.75" customHeight="1" x14ac:dyDescent="0.25">
      <c r="A112" s="216" t="s">
        <v>545</v>
      </c>
      <c r="B112" s="126" t="s">
        <v>129</v>
      </c>
      <c r="C112" s="125">
        <v>2017</v>
      </c>
      <c r="D112" s="125" t="s">
        <v>546</v>
      </c>
      <c r="E112" s="125"/>
      <c r="F112" s="125"/>
      <c r="G112" s="125" t="s">
        <v>547</v>
      </c>
      <c r="H112" s="125" t="s">
        <v>306</v>
      </c>
      <c r="I112" s="127">
        <v>30.057403000000001</v>
      </c>
      <c r="J112" s="127">
        <v>-81.795424999999994</v>
      </c>
      <c r="K112" s="125" t="s">
        <v>195</v>
      </c>
      <c r="L112" s="125" t="s">
        <v>155</v>
      </c>
      <c r="M112" s="125" t="s">
        <v>548</v>
      </c>
      <c r="N112" s="126" t="s">
        <v>548</v>
      </c>
      <c r="O112" s="125" t="s">
        <v>219</v>
      </c>
      <c r="P112" s="129"/>
      <c r="Q112" s="129"/>
      <c r="R112" s="125"/>
      <c r="S112" s="125" t="s">
        <v>137</v>
      </c>
      <c r="T112" s="125">
        <v>2017</v>
      </c>
      <c r="U112" s="125"/>
      <c r="V112" s="125"/>
      <c r="W112" s="125"/>
      <c r="X112" s="148">
        <v>0</v>
      </c>
      <c r="Y112" s="148">
        <v>0</v>
      </c>
      <c r="Z112" s="148">
        <v>0</v>
      </c>
      <c r="AA112" s="148">
        <v>2.08</v>
      </c>
      <c r="AB112" s="148">
        <v>0</v>
      </c>
      <c r="AC112" s="148">
        <v>0</v>
      </c>
      <c r="AD112" s="125"/>
      <c r="AE112" s="119">
        <v>0</v>
      </c>
      <c r="AF112" s="119">
        <v>0</v>
      </c>
      <c r="AG112" s="119">
        <v>0</v>
      </c>
      <c r="AH112" s="119">
        <v>0</v>
      </c>
      <c r="AI112" s="119">
        <v>0</v>
      </c>
      <c r="AJ112" s="119">
        <v>0</v>
      </c>
      <c r="AK112" s="125"/>
      <c r="AL112" s="125"/>
      <c r="AM112" s="259">
        <v>2080000</v>
      </c>
      <c r="AN112" s="150"/>
      <c r="AO112" s="150"/>
      <c r="AP112" s="119">
        <v>0</v>
      </c>
      <c r="AQ112" s="119">
        <v>0</v>
      </c>
      <c r="AR112" s="119">
        <v>0</v>
      </c>
      <c r="AS112" s="119">
        <v>0</v>
      </c>
      <c r="AT112" s="119">
        <v>0</v>
      </c>
      <c r="AU112" s="119">
        <v>0</v>
      </c>
      <c r="AV112" s="119">
        <v>0</v>
      </c>
      <c r="AW112" s="119">
        <v>0</v>
      </c>
      <c r="AX112" s="119">
        <v>0</v>
      </c>
      <c r="AY112" s="125"/>
      <c r="AZ112" s="217"/>
      <c r="BA112" s="178"/>
    </row>
    <row r="113" spans="1:53" s="147" customFormat="1" ht="47.25" x14ac:dyDescent="0.25">
      <c r="A113" s="216" t="s">
        <v>549</v>
      </c>
      <c r="B113" s="126" t="s">
        <v>129</v>
      </c>
      <c r="C113" s="125">
        <v>2015</v>
      </c>
      <c r="D113" s="125" t="s">
        <v>550</v>
      </c>
      <c r="E113" s="125"/>
      <c r="F113" s="125"/>
      <c r="G113" s="125" t="s">
        <v>551</v>
      </c>
      <c r="H113" s="125" t="s">
        <v>335</v>
      </c>
      <c r="I113" s="127">
        <v>28.797904999999993</v>
      </c>
      <c r="J113" s="127">
        <v>-81.283184999999989</v>
      </c>
      <c r="K113" s="125" t="s">
        <v>160</v>
      </c>
      <c r="L113" s="125" t="s">
        <v>155</v>
      </c>
      <c r="M113" s="125" t="s">
        <v>552</v>
      </c>
      <c r="N113" s="126" t="s">
        <v>552</v>
      </c>
      <c r="O113" s="125" t="s">
        <v>219</v>
      </c>
      <c r="P113" s="129"/>
      <c r="Q113" s="129"/>
      <c r="R113" s="125" t="s">
        <v>321</v>
      </c>
      <c r="S113" s="125" t="s">
        <v>165</v>
      </c>
      <c r="T113" s="125">
        <v>2025</v>
      </c>
      <c r="U113" s="125"/>
      <c r="V113" s="125"/>
      <c r="W113" s="125"/>
      <c r="X113" s="148">
        <v>0</v>
      </c>
      <c r="Y113" s="148">
        <v>0</v>
      </c>
      <c r="Z113" s="148">
        <v>0</v>
      </c>
      <c r="AA113" s="148">
        <v>0</v>
      </c>
      <c r="AB113" s="148">
        <v>0</v>
      </c>
      <c r="AC113" s="148">
        <v>0</v>
      </c>
      <c r="AD113" s="125"/>
      <c r="AE113" s="119">
        <v>0</v>
      </c>
      <c r="AF113" s="119">
        <v>0</v>
      </c>
      <c r="AG113" s="119">
        <v>0</v>
      </c>
      <c r="AH113" s="119">
        <v>0</v>
      </c>
      <c r="AI113" s="119">
        <v>0</v>
      </c>
      <c r="AJ113" s="119">
        <v>0</v>
      </c>
      <c r="AK113" s="125"/>
      <c r="AL113" s="125"/>
      <c r="AM113" s="259">
        <v>390000</v>
      </c>
      <c r="AN113" s="150"/>
      <c r="AO113" s="150"/>
      <c r="AP113" s="119">
        <v>0</v>
      </c>
      <c r="AQ113" s="119">
        <v>0</v>
      </c>
      <c r="AR113" s="119">
        <v>0</v>
      </c>
      <c r="AS113" s="119">
        <v>0</v>
      </c>
      <c r="AT113" s="119">
        <v>0</v>
      </c>
      <c r="AU113" s="119">
        <v>0</v>
      </c>
      <c r="AV113" s="119">
        <v>0</v>
      </c>
      <c r="AW113" s="119">
        <v>0</v>
      </c>
      <c r="AX113" s="119">
        <v>0</v>
      </c>
      <c r="AY113" s="125" t="s">
        <v>1336</v>
      </c>
      <c r="AZ113" s="217"/>
      <c r="BA113" s="178"/>
    </row>
    <row r="114" spans="1:53" s="147" customFormat="1" ht="159" customHeight="1" x14ac:dyDescent="0.25">
      <c r="A114" s="216" t="s">
        <v>1337</v>
      </c>
      <c r="B114" s="126" t="s">
        <v>129</v>
      </c>
      <c r="C114" s="125">
        <v>2025</v>
      </c>
      <c r="D114" s="125" t="s">
        <v>1338</v>
      </c>
      <c r="E114" s="125"/>
      <c r="F114" s="125"/>
      <c r="G114" s="179" t="s">
        <v>1339</v>
      </c>
      <c r="H114" s="179" t="s">
        <v>1340</v>
      </c>
      <c r="I114" s="179">
        <v>28.614197000000001</v>
      </c>
      <c r="J114" s="179">
        <v>-81.736993999999996</v>
      </c>
      <c r="K114" s="179" t="s">
        <v>160</v>
      </c>
      <c r="L114" s="125" t="s">
        <v>155</v>
      </c>
      <c r="M114" s="179" t="s">
        <v>1341</v>
      </c>
      <c r="N114" s="179" t="s">
        <v>1510</v>
      </c>
      <c r="O114" s="179" t="s">
        <v>219</v>
      </c>
      <c r="P114" s="129"/>
      <c r="Q114" s="129"/>
      <c r="R114" s="212" t="s">
        <v>321</v>
      </c>
      <c r="S114" s="179" t="s">
        <v>165</v>
      </c>
      <c r="T114" s="125">
        <v>2025</v>
      </c>
      <c r="U114" s="179" t="s">
        <v>1183</v>
      </c>
      <c r="V114" s="125"/>
      <c r="W114" s="125"/>
      <c r="X114" s="181">
        <v>0</v>
      </c>
      <c r="Y114" s="181">
        <v>0</v>
      </c>
      <c r="Z114" s="181">
        <v>0</v>
      </c>
      <c r="AA114" s="181">
        <v>1.2</v>
      </c>
      <c r="AB114" s="181">
        <v>0</v>
      </c>
      <c r="AC114" s="181">
        <v>0</v>
      </c>
      <c r="AD114" s="125"/>
      <c r="AE114" s="119">
        <v>0</v>
      </c>
      <c r="AF114" s="119">
        <v>0</v>
      </c>
      <c r="AG114" s="119">
        <v>0</v>
      </c>
      <c r="AH114" s="119">
        <v>0</v>
      </c>
      <c r="AI114" s="119">
        <v>0</v>
      </c>
      <c r="AJ114" s="119">
        <v>0</v>
      </c>
      <c r="AK114" s="125"/>
      <c r="AL114" s="125"/>
      <c r="AM114" s="259">
        <v>1000000</v>
      </c>
      <c r="AN114" s="150"/>
      <c r="AO114" s="150"/>
      <c r="AP114" s="119">
        <v>0</v>
      </c>
      <c r="AQ114" s="119">
        <v>0</v>
      </c>
      <c r="AR114" s="119">
        <v>0</v>
      </c>
      <c r="AS114" s="119">
        <v>0</v>
      </c>
      <c r="AT114" s="119">
        <v>0</v>
      </c>
      <c r="AU114" s="119">
        <v>0</v>
      </c>
      <c r="AV114" s="119">
        <v>0</v>
      </c>
      <c r="AW114" s="119">
        <v>0</v>
      </c>
      <c r="AX114" s="119">
        <v>0</v>
      </c>
      <c r="AY114" s="125"/>
      <c r="AZ114" s="217"/>
      <c r="BA114" s="178"/>
    </row>
    <row r="115" spans="1:53" s="147" customFormat="1" ht="141.75" x14ac:dyDescent="0.25">
      <c r="A115" s="216" t="s">
        <v>553</v>
      </c>
      <c r="B115" s="126" t="s">
        <v>129</v>
      </c>
      <c r="C115" s="125">
        <v>2020</v>
      </c>
      <c r="D115" s="125" t="s">
        <v>554</v>
      </c>
      <c r="E115" s="125"/>
      <c r="F115" s="125"/>
      <c r="G115" s="125" t="s">
        <v>555</v>
      </c>
      <c r="H115" s="125" t="s">
        <v>320</v>
      </c>
      <c r="I115" s="127">
        <v>28.603314000000001</v>
      </c>
      <c r="J115" s="127">
        <v>-81.737652999999995</v>
      </c>
      <c r="K115" s="125" t="s">
        <v>160</v>
      </c>
      <c r="L115" s="125" t="s">
        <v>155</v>
      </c>
      <c r="M115" s="125" t="s">
        <v>556</v>
      </c>
      <c r="N115" s="126" t="s">
        <v>556</v>
      </c>
      <c r="O115" s="125" t="s">
        <v>219</v>
      </c>
      <c r="P115" s="129"/>
      <c r="Q115" s="129"/>
      <c r="R115" s="125" t="s">
        <v>321</v>
      </c>
      <c r="S115" s="125" t="s">
        <v>165</v>
      </c>
      <c r="T115" s="125">
        <v>2025</v>
      </c>
      <c r="U115" s="126" t="s">
        <v>1270</v>
      </c>
      <c r="V115" s="125"/>
      <c r="W115" s="125"/>
      <c r="X115" s="148">
        <v>0</v>
      </c>
      <c r="Y115" s="148">
        <v>0</v>
      </c>
      <c r="Z115" s="148">
        <v>0</v>
      </c>
      <c r="AA115" s="148">
        <v>1</v>
      </c>
      <c r="AB115" s="148">
        <v>0</v>
      </c>
      <c r="AC115" s="148">
        <v>0</v>
      </c>
      <c r="AD115" s="125"/>
      <c r="AE115" s="119">
        <v>0</v>
      </c>
      <c r="AF115" s="119">
        <v>0</v>
      </c>
      <c r="AG115" s="119">
        <v>0</v>
      </c>
      <c r="AH115" s="119">
        <v>0</v>
      </c>
      <c r="AI115" s="119">
        <v>0</v>
      </c>
      <c r="AJ115" s="119">
        <v>0</v>
      </c>
      <c r="AK115" s="125"/>
      <c r="AL115" s="125"/>
      <c r="AM115" s="259">
        <v>2200000</v>
      </c>
      <c r="AN115" s="150"/>
      <c r="AO115" s="150"/>
      <c r="AP115" s="119">
        <v>0</v>
      </c>
      <c r="AQ115" s="119">
        <v>0</v>
      </c>
      <c r="AR115" s="119">
        <v>0</v>
      </c>
      <c r="AS115" s="119">
        <v>0</v>
      </c>
      <c r="AT115" s="119">
        <v>0</v>
      </c>
      <c r="AU115" s="119">
        <v>0</v>
      </c>
      <c r="AV115" s="119">
        <v>0</v>
      </c>
      <c r="AW115" s="119">
        <v>0</v>
      </c>
      <c r="AX115" s="119">
        <v>0</v>
      </c>
      <c r="AY115" s="125"/>
      <c r="AZ115" s="217"/>
      <c r="BA115" s="178"/>
    </row>
    <row r="116" spans="1:53" s="147" customFormat="1" ht="94.5" x14ac:dyDescent="0.25">
      <c r="A116" s="216" t="s">
        <v>557</v>
      </c>
      <c r="B116" s="126" t="s">
        <v>129</v>
      </c>
      <c r="C116" s="125">
        <v>2017</v>
      </c>
      <c r="D116" s="125" t="s">
        <v>558</v>
      </c>
      <c r="E116" s="125" t="s">
        <v>200</v>
      </c>
      <c r="F116" s="125" t="s">
        <v>558</v>
      </c>
      <c r="G116" s="125" t="s">
        <v>559</v>
      </c>
      <c r="H116" s="125" t="s">
        <v>218</v>
      </c>
      <c r="I116" s="127">
        <v>30.344356999999999</v>
      </c>
      <c r="J116" s="127">
        <v>-81.532830000000004</v>
      </c>
      <c r="K116" s="125" t="s">
        <v>176</v>
      </c>
      <c r="L116" s="125" t="s">
        <v>155</v>
      </c>
      <c r="M116" s="125" t="s">
        <v>560</v>
      </c>
      <c r="N116" s="126" t="s">
        <v>560</v>
      </c>
      <c r="O116" s="125" t="s">
        <v>219</v>
      </c>
      <c r="P116" s="129"/>
      <c r="Q116" s="129"/>
      <c r="R116" s="125" t="s">
        <v>419</v>
      </c>
      <c r="S116" s="125" t="s">
        <v>137</v>
      </c>
      <c r="T116" s="125">
        <v>2025</v>
      </c>
      <c r="U116" s="125" t="s">
        <v>419</v>
      </c>
      <c r="V116" s="125" t="s">
        <v>138</v>
      </c>
      <c r="W116" s="125" t="s">
        <v>157</v>
      </c>
      <c r="X116" s="148">
        <v>0</v>
      </c>
      <c r="Y116" s="148">
        <v>0</v>
      </c>
      <c r="Z116" s="148">
        <v>0</v>
      </c>
      <c r="AA116" s="148">
        <v>6.1643835616438353E-2</v>
      </c>
      <c r="AB116" s="148">
        <v>0</v>
      </c>
      <c r="AC116" s="148">
        <v>0</v>
      </c>
      <c r="AD116" s="125"/>
      <c r="AE116" s="119">
        <v>0</v>
      </c>
      <c r="AF116" s="119">
        <v>0</v>
      </c>
      <c r="AG116" s="119">
        <v>0</v>
      </c>
      <c r="AH116" s="119">
        <v>0</v>
      </c>
      <c r="AI116" s="119">
        <v>0</v>
      </c>
      <c r="AJ116" s="119">
        <v>0</v>
      </c>
      <c r="AK116" s="125"/>
      <c r="AL116" s="125"/>
      <c r="AM116" s="259">
        <v>3300000</v>
      </c>
      <c r="AN116" s="150"/>
      <c r="AO116" s="150"/>
      <c r="AP116" s="119">
        <v>0</v>
      </c>
      <c r="AQ116" s="119">
        <v>0</v>
      </c>
      <c r="AR116" s="119">
        <v>0</v>
      </c>
      <c r="AS116" s="119">
        <v>0</v>
      </c>
      <c r="AT116" s="119">
        <v>0</v>
      </c>
      <c r="AU116" s="119">
        <v>0</v>
      </c>
      <c r="AV116" s="119">
        <v>0</v>
      </c>
      <c r="AW116" s="119">
        <v>0</v>
      </c>
      <c r="AX116" s="119">
        <v>0</v>
      </c>
      <c r="AY116" s="125"/>
      <c r="AZ116" s="217"/>
      <c r="BA116" s="178"/>
    </row>
    <row r="117" spans="1:53" s="147" customFormat="1" ht="78.75" x14ac:dyDescent="0.25">
      <c r="A117" s="216" t="s">
        <v>561</v>
      </c>
      <c r="B117" s="126" t="s">
        <v>129</v>
      </c>
      <c r="C117" s="125">
        <v>2017</v>
      </c>
      <c r="D117" s="125" t="s">
        <v>562</v>
      </c>
      <c r="E117" s="125"/>
      <c r="F117" s="125"/>
      <c r="G117" s="125" t="s">
        <v>563</v>
      </c>
      <c r="H117" s="125" t="s">
        <v>218</v>
      </c>
      <c r="I117" s="127">
        <v>30.370305999999999</v>
      </c>
      <c r="J117" s="127">
        <v>-81.502938</v>
      </c>
      <c r="K117" s="125" t="s">
        <v>176</v>
      </c>
      <c r="L117" s="125" t="s">
        <v>155</v>
      </c>
      <c r="M117" s="125" t="s">
        <v>564</v>
      </c>
      <c r="N117" s="126" t="s">
        <v>564</v>
      </c>
      <c r="O117" s="125" t="s">
        <v>219</v>
      </c>
      <c r="P117" s="129"/>
      <c r="Q117" s="129"/>
      <c r="R117" s="125"/>
      <c r="S117" s="125" t="s">
        <v>137</v>
      </c>
      <c r="T117" s="125">
        <v>2017</v>
      </c>
      <c r="U117" s="125"/>
      <c r="V117" s="125"/>
      <c r="W117" s="125"/>
      <c r="X117" s="148">
        <v>0</v>
      </c>
      <c r="Y117" s="148">
        <v>0</v>
      </c>
      <c r="Z117" s="148">
        <v>0</v>
      </c>
      <c r="AA117" s="148">
        <v>0.36</v>
      </c>
      <c r="AB117" s="148">
        <v>0</v>
      </c>
      <c r="AC117" s="148">
        <v>0</v>
      </c>
      <c r="AD117" s="125"/>
      <c r="AE117" s="119">
        <v>0</v>
      </c>
      <c r="AF117" s="119">
        <v>0</v>
      </c>
      <c r="AG117" s="119">
        <v>0</v>
      </c>
      <c r="AH117" s="119">
        <v>0</v>
      </c>
      <c r="AI117" s="119">
        <v>0</v>
      </c>
      <c r="AJ117" s="119">
        <v>0</v>
      </c>
      <c r="AK117" s="125"/>
      <c r="AL117" s="125"/>
      <c r="AM117" s="259">
        <v>640000</v>
      </c>
      <c r="AN117" s="150"/>
      <c r="AO117" s="150"/>
      <c r="AP117" s="119">
        <v>0</v>
      </c>
      <c r="AQ117" s="119">
        <v>0</v>
      </c>
      <c r="AR117" s="119">
        <v>0</v>
      </c>
      <c r="AS117" s="119">
        <v>0</v>
      </c>
      <c r="AT117" s="119">
        <v>0</v>
      </c>
      <c r="AU117" s="119">
        <v>0</v>
      </c>
      <c r="AV117" s="119">
        <v>0</v>
      </c>
      <c r="AW117" s="119">
        <v>0</v>
      </c>
      <c r="AX117" s="119">
        <v>0</v>
      </c>
      <c r="AY117" s="125"/>
      <c r="AZ117" s="217"/>
      <c r="BA117" s="178"/>
    </row>
    <row r="118" spans="1:53" s="147" customFormat="1" ht="47.25" x14ac:dyDescent="0.25">
      <c r="A118" s="216" t="s">
        <v>565</v>
      </c>
      <c r="B118" s="126" t="s">
        <v>129</v>
      </c>
      <c r="C118" s="125">
        <v>2017</v>
      </c>
      <c r="D118" s="125" t="s">
        <v>566</v>
      </c>
      <c r="E118" s="125"/>
      <c r="F118" s="125"/>
      <c r="G118" s="125" t="s">
        <v>567</v>
      </c>
      <c r="H118" s="125" t="s">
        <v>1342</v>
      </c>
      <c r="I118" s="127">
        <v>30.214183999999999</v>
      </c>
      <c r="J118" s="127">
        <v>-81.685929999999999</v>
      </c>
      <c r="K118" s="125" t="s">
        <v>176</v>
      </c>
      <c r="L118" s="125" t="s">
        <v>155</v>
      </c>
      <c r="M118" s="125" t="s">
        <v>568</v>
      </c>
      <c r="N118" s="126" t="s">
        <v>568</v>
      </c>
      <c r="O118" s="125" t="s">
        <v>219</v>
      </c>
      <c r="P118" s="129"/>
      <c r="Q118" s="129"/>
      <c r="R118" s="125"/>
      <c r="S118" s="125" t="s">
        <v>137</v>
      </c>
      <c r="T118" s="125">
        <v>2017</v>
      </c>
      <c r="U118" s="125"/>
      <c r="V118" s="125"/>
      <c r="W118" s="125"/>
      <c r="X118" s="148">
        <v>0</v>
      </c>
      <c r="Y118" s="148">
        <v>0</v>
      </c>
      <c r="Z118" s="148">
        <v>0</v>
      </c>
      <c r="AA118" s="148">
        <v>0.36399999999999999</v>
      </c>
      <c r="AB118" s="148">
        <v>0</v>
      </c>
      <c r="AC118" s="148">
        <v>0</v>
      </c>
      <c r="AD118" s="125"/>
      <c r="AE118" s="119">
        <v>0</v>
      </c>
      <c r="AF118" s="119">
        <v>0</v>
      </c>
      <c r="AG118" s="119">
        <v>0</v>
      </c>
      <c r="AH118" s="119">
        <v>0</v>
      </c>
      <c r="AI118" s="119">
        <v>0</v>
      </c>
      <c r="AJ118" s="119">
        <v>0</v>
      </c>
      <c r="AK118" s="125"/>
      <c r="AL118" s="125"/>
      <c r="AM118" s="259">
        <v>1870000</v>
      </c>
      <c r="AN118" s="150"/>
      <c r="AO118" s="150"/>
      <c r="AP118" s="119">
        <v>0</v>
      </c>
      <c r="AQ118" s="119">
        <v>0</v>
      </c>
      <c r="AR118" s="119">
        <v>0</v>
      </c>
      <c r="AS118" s="119">
        <v>0</v>
      </c>
      <c r="AT118" s="119">
        <v>0</v>
      </c>
      <c r="AU118" s="119">
        <v>0</v>
      </c>
      <c r="AV118" s="119">
        <v>0</v>
      </c>
      <c r="AW118" s="119">
        <v>0</v>
      </c>
      <c r="AX118" s="119">
        <v>0</v>
      </c>
      <c r="AY118" s="125"/>
      <c r="AZ118" s="217"/>
      <c r="BA118" s="178"/>
    </row>
    <row r="119" spans="1:53" s="147" customFormat="1" ht="94.5" x14ac:dyDescent="0.25">
      <c r="A119" s="216" t="s">
        <v>569</v>
      </c>
      <c r="B119" s="126" t="s">
        <v>129</v>
      </c>
      <c r="C119" s="125">
        <v>2017</v>
      </c>
      <c r="D119" s="125" t="s">
        <v>570</v>
      </c>
      <c r="E119" s="125"/>
      <c r="F119" s="125"/>
      <c r="G119" s="125" t="s">
        <v>571</v>
      </c>
      <c r="H119" s="125" t="s">
        <v>218</v>
      </c>
      <c r="I119" s="127">
        <v>30.155519000000002</v>
      </c>
      <c r="J119" s="127">
        <v>-81.497639000000007</v>
      </c>
      <c r="K119" s="125" t="s">
        <v>160</v>
      </c>
      <c r="L119" s="125" t="s">
        <v>155</v>
      </c>
      <c r="M119" s="125" t="s">
        <v>1343</v>
      </c>
      <c r="N119" s="125" t="s">
        <v>1343</v>
      </c>
      <c r="O119" s="125" t="s">
        <v>219</v>
      </c>
      <c r="P119" s="129"/>
      <c r="Q119" s="129"/>
      <c r="R119" s="125" t="s">
        <v>1256</v>
      </c>
      <c r="S119" s="125" t="s">
        <v>137</v>
      </c>
      <c r="T119" s="125">
        <v>2025</v>
      </c>
      <c r="U119" s="125" t="s">
        <v>419</v>
      </c>
      <c r="V119" s="125" t="s">
        <v>138</v>
      </c>
      <c r="W119" s="125" t="s">
        <v>157</v>
      </c>
      <c r="X119" s="148">
        <v>0</v>
      </c>
      <c r="Y119" s="148">
        <v>0</v>
      </c>
      <c r="Z119" s="148">
        <v>0</v>
      </c>
      <c r="AA119" s="148">
        <v>1.44</v>
      </c>
      <c r="AB119" s="148">
        <v>0</v>
      </c>
      <c r="AC119" s="148">
        <v>0</v>
      </c>
      <c r="AD119" s="125"/>
      <c r="AE119" s="119">
        <v>0</v>
      </c>
      <c r="AF119" s="119">
        <v>0</v>
      </c>
      <c r="AG119" s="119">
        <v>0</v>
      </c>
      <c r="AH119" s="119">
        <v>0</v>
      </c>
      <c r="AI119" s="119">
        <v>0</v>
      </c>
      <c r="AJ119" s="119">
        <v>0</v>
      </c>
      <c r="AK119" s="125"/>
      <c r="AL119" s="125"/>
      <c r="AM119" s="259">
        <v>7360000</v>
      </c>
      <c r="AN119" s="150"/>
      <c r="AO119" s="150"/>
      <c r="AP119" s="119">
        <v>0</v>
      </c>
      <c r="AQ119" s="119">
        <v>0</v>
      </c>
      <c r="AR119" s="119">
        <v>0</v>
      </c>
      <c r="AS119" s="119">
        <v>0</v>
      </c>
      <c r="AT119" s="119">
        <v>0</v>
      </c>
      <c r="AU119" s="119">
        <v>0</v>
      </c>
      <c r="AV119" s="119">
        <v>0</v>
      </c>
      <c r="AW119" s="119">
        <v>0</v>
      </c>
      <c r="AX119" s="119">
        <v>0</v>
      </c>
      <c r="AY119" s="125"/>
      <c r="AZ119" s="217"/>
      <c r="BA119" s="178"/>
    </row>
    <row r="120" spans="1:53" s="147" customFormat="1" ht="94.5" x14ac:dyDescent="0.25">
      <c r="A120" s="216" t="s">
        <v>572</v>
      </c>
      <c r="B120" s="126" t="s">
        <v>129</v>
      </c>
      <c r="C120" s="125">
        <v>2017</v>
      </c>
      <c r="D120" s="125" t="s">
        <v>573</v>
      </c>
      <c r="E120" s="125" t="s">
        <v>200</v>
      </c>
      <c r="F120" s="125" t="s">
        <v>573</v>
      </c>
      <c r="G120" s="125" t="s">
        <v>574</v>
      </c>
      <c r="H120" s="125" t="s">
        <v>218</v>
      </c>
      <c r="I120" s="127">
        <v>30.155519000000002</v>
      </c>
      <c r="J120" s="127">
        <v>-81.497639000000007</v>
      </c>
      <c r="K120" s="125" t="s">
        <v>160</v>
      </c>
      <c r="L120" s="125" t="s">
        <v>155</v>
      </c>
      <c r="M120" s="125" t="s">
        <v>575</v>
      </c>
      <c r="N120" s="126" t="s">
        <v>575</v>
      </c>
      <c r="O120" s="125" t="s">
        <v>219</v>
      </c>
      <c r="P120" s="129"/>
      <c r="Q120" s="129"/>
      <c r="R120" s="125" t="s">
        <v>1256</v>
      </c>
      <c r="S120" s="125" t="s">
        <v>137</v>
      </c>
      <c r="T120" s="125">
        <v>2025</v>
      </c>
      <c r="U120" s="125" t="s">
        <v>419</v>
      </c>
      <c r="V120" s="125" t="s">
        <v>138</v>
      </c>
      <c r="W120" s="125" t="s">
        <v>157</v>
      </c>
      <c r="X120" s="148">
        <v>0</v>
      </c>
      <c r="Y120" s="148">
        <v>0</v>
      </c>
      <c r="Z120" s="148">
        <v>0</v>
      </c>
      <c r="AA120" s="148">
        <v>2.16</v>
      </c>
      <c r="AB120" s="148">
        <v>0</v>
      </c>
      <c r="AC120" s="148">
        <v>0</v>
      </c>
      <c r="AD120" s="125"/>
      <c r="AE120" s="119">
        <v>0</v>
      </c>
      <c r="AF120" s="119">
        <v>0</v>
      </c>
      <c r="AG120" s="119">
        <v>0</v>
      </c>
      <c r="AH120" s="119">
        <v>0</v>
      </c>
      <c r="AI120" s="119">
        <v>0</v>
      </c>
      <c r="AJ120" s="119">
        <v>0</v>
      </c>
      <c r="AK120" s="125"/>
      <c r="AL120" s="125"/>
      <c r="AM120" s="259">
        <v>10000000</v>
      </c>
      <c r="AN120" s="150"/>
      <c r="AO120" s="150"/>
      <c r="AP120" s="119">
        <v>0</v>
      </c>
      <c r="AQ120" s="119">
        <v>0</v>
      </c>
      <c r="AR120" s="119">
        <v>0</v>
      </c>
      <c r="AS120" s="119">
        <v>0</v>
      </c>
      <c r="AT120" s="119">
        <v>0</v>
      </c>
      <c r="AU120" s="119">
        <v>0</v>
      </c>
      <c r="AV120" s="119">
        <v>0</v>
      </c>
      <c r="AW120" s="119">
        <v>0</v>
      </c>
      <c r="AX120" s="119">
        <v>0</v>
      </c>
      <c r="AY120" s="125"/>
      <c r="AZ120" s="217"/>
      <c r="BA120" s="178"/>
    </row>
    <row r="121" spans="1:53" s="147" customFormat="1" ht="78.75" x14ac:dyDescent="0.25">
      <c r="A121" s="216" t="s">
        <v>576</v>
      </c>
      <c r="B121" s="126" t="s">
        <v>129</v>
      </c>
      <c r="C121" s="125">
        <v>2017</v>
      </c>
      <c r="D121" s="125" t="s">
        <v>577</v>
      </c>
      <c r="E121" s="125"/>
      <c r="F121" s="125"/>
      <c r="G121" s="125" t="s">
        <v>578</v>
      </c>
      <c r="H121" s="125" t="s">
        <v>218</v>
      </c>
      <c r="I121" s="127">
        <v>30.603566766948099</v>
      </c>
      <c r="J121" s="127">
        <v>-81.590843000217504</v>
      </c>
      <c r="K121" s="125" t="s">
        <v>176</v>
      </c>
      <c r="L121" s="125" t="s">
        <v>155</v>
      </c>
      <c r="M121" s="125" t="s">
        <v>579</v>
      </c>
      <c r="N121" s="126" t="s">
        <v>579</v>
      </c>
      <c r="O121" s="125" t="s">
        <v>219</v>
      </c>
      <c r="P121" s="129"/>
      <c r="Q121" s="129"/>
      <c r="R121" s="125"/>
      <c r="S121" s="125" t="s">
        <v>137</v>
      </c>
      <c r="T121" s="125">
        <v>2017</v>
      </c>
      <c r="U121" s="125"/>
      <c r="V121" s="125"/>
      <c r="W121" s="125"/>
      <c r="X121" s="148">
        <v>0</v>
      </c>
      <c r="Y121" s="148">
        <v>0</v>
      </c>
      <c r="Z121" s="148">
        <v>0</v>
      </c>
      <c r="AA121" s="148">
        <v>3.9041095890410972E-2</v>
      </c>
      <c r="AB121" s="148">
        <v>0</v>
      </c>
      <c r="AC121" s="148">
        <v>0</v>
      </c>
      <c r="AD121" s="125"/>
      <c r="AE121" s="119">
        <v>0</v>
      </c>
      <c r="AF121" s="119">
        <v>0</v>
      </c>
      <c r="AG121" s="119">
        <v>0</v>
      </c>
      <c r="AH121" s="119">
        <v>0</v>
      </c>
      <c r="AI121" s="119">
        <v>0</v>
      </c>
      <c r="AJ121" s="119">
        <v>0</v>
      </c>
      <c r="AK121" s="125"/>
      <c r="AL121" s="125"/>
      <c r="AM121" s="259">
        <v>2300000</v>
      </c>
      <c r="AN121" s="150"/>
      <c r="AO121" s="150"/>
      <c r="AP121" s="119">
        <v>0</v>
      </c>
      <c r="AQ121" s="119">
        <v>0</v>
      </c>
      <c r="AR121" s="119">
        <v>0</v>
      </c>
      <c r="AS121" s="119">
        <v>0</v>
      </c>
      <c r="AT121" s="119">
        <v>0</v>
      </c>
      <c r="AU121" s="119">
        <v>0</v>
      </c>
      <c r="AV121" s="119">
        <v>0</v>
      </c>
      <c r="AW121" s="119">
        <v>0</v>
      </c>
      <c r="AX121" s="119">
        <v>0</v>
      </c>
      <c r="AY121" s="125"/>
      <c r="AZ121" s="217"/>
      <c r="BA121" s="178"/>
    </row>
    <row r="122" spans="1:53" s="147" customFormat="1" ht="63" x14ac:dyDescent="0.25">
      <c r="A122" s="216" t="s">
        <v>580</v>
      </c>
      <c r="B122" s="126" t="s">
        <v>129</v>
      </c>
      <c r="C122" s="125">
        <v>2017</v>
      </c>
      <c r="D122" s="125" t="s">
        <v>581</v>
      </c>
      <c r="E122" s="125"/>
      <c r="F122" s="125"/>
      <c r="G122" s="125" t="s">
        <v>582</v>
      </c>
      <c r="H122" s="125" t="s">
        <v>218</v>
      </c>
      <c r="I122" s="127">
        <v>30.076782000000001</v>
      </c>
      <c r="J122" s="127">
        <v>-81.408666999999994</v>
      </c>
      <c r="K122" s="125" t="s">
        <v>176</v>
      </c>
      <c r="L122" s="125" t="s">
        <v>155</v>
      </c>
      <c r="M122" s="125" t="s">
        <v>583</v>
      </c>
      <c r="N122" s="126" t="s">
        <v>583</v>
      </c>
      <c r="O122" s="125" t="s">
        <v>219</v>
      </c>
      <c r="P122" s="129"/>
      <c r="Q122" s="129"/>
      <c r="R122" s="125"/>
      <c r="S122" s="125" t="s">
        <v>137</v>
      </c>
      <c r="T122" s="125">
        <v>2017</v>
      </c>
      <c r="U122" s="125"/>
      <c r="V122" s="125"/>
      <c r="W122" s="125"/>
      <c r="X122" s="148">
        <v>0</v>
      </c>
      <c r="Y122" s="148">
        <v>0</v>
      </c>
      <c r="Z122" s="148">
        <v>0</v>
      </c>
      <c r="AA122" s="148">
        <v>2.0547945205479451E-2</v>
      </c>
      <c r="AB122" s="148">
        <v>0</v>
      </c>
      <c r="AC122" s="148">
        <v>0</v>
      </c>
      <c r="AD122" s="125"/>
      <c r="AE122" s="119">
        <v>0</v>
      </c>
      <c r="AF122" s="119">
        <v>0</v>
      </c>
      <c r="AG122" s="119">
        <v>0</v>
      </c>
      <c r="AH122" s="119">
        <v>0</v>
      </c>
      <c r="AI122" s="119">
        <v>0</v>
      </c>
      <c r="AJ122" s="119">
        <v>0</v>
      </c>
      <c r="AK122" s="125"/>
      <c r="AL122" s="125"/>
      <c r="AM122" s="259">
        <v>170000</v>
      </c>
      <c r="AN122" s="150"/>
      <c r="AO122" s="150"/>
      <c r="AP122" s="119">
        <v>0</v>
      </c>
      <c r="AQ122" s="119">
        <v>0</v>
      </c>
      <c r="AR122" s="119">
        <v>0</v>
      </c>
      <c r="AS122" s="119">
        <v>0</v>
      </c>
      <c r="AT122" s="119">
        <v>0</v>
      </c>
      <c r="AU122" s="119">
        <v>0</v>
      </c>
      <c r="AV122" s="119">
        <v>0</v>
      </c>
      <c r="AW122" s="119">
        <v>0</v>
      </c>
      <c r="AX122" s="119">
        <v>0</v>
      </c>
      <c r="AY122" s="125"/>
      <c r="AZ122" s="217"/>
      <c r="BA122" s="178"/>
    </row>
    <row r="123" spans="1:53" s="147" customFormat="1" ht="78.75" x14ac:dyDescent="0.25">
      <c r="A123" s="216" t="s">
        <v>584</v>
      </c>
      <c r="B123" s="126" t="s">
        <v>129</v>
      </c>
      <c r="C123" s="125">
        <v>2017</v>
      </c>
      <c r="D123" s="125" t="s">
        <v>585</v>
      </c>
      <c r="E123" s="125"/>
      <c r="F123" s="125"/>
      <c r="G123" s="125" t="s">
        <v>586</v>
      </c>
      <c r="H123" s="125" t="s">
        <v>218</v>
      </c>
      <c r="I123" s="127">
        <v>30.122810100134501</v>
      </c>
      <c r="J123" s="127">
        <v>-81.434983201365498</v>
      </c>
      <c r="K123" s="125" t="s">
        <v>176</v>
      </c>
      <c r="L123" s="125" t="s">
        <v>155</v>
      </c>
      <c r="M123" s="125" t="s">
        <v>587</v>
      </c>
      <c r="N123" s="126" t="s">
        <v>587</v>
      </c>
      <c r="O123" s="125" t="s">
        <v>219</v>
      </c>
      <c r="P123" s="129"/>
      <c r="Q123" s="129"/>
      <c r="R123" s="125"/>
      <c r="S123" s="125" t="s">
        <v>137</v>
      </c>
      <c r="T123" s="125">
        <v>2017</v>
      </c>
      <c r="U123" s="125"/>
      <c r="V123" s="125"/>
      <c r="W123" s="125"/>
      <c r="X123" s="148">
        <v>0</v>
      </c>
      <c r="Y123" s="148">
        <v>0</v>
      </c>
      <c r="Z123" s="148">
        <v>0</v>
      </c>
      <c r="AA123" s="148">
        <v>2.0547945205479451E-2</v>
      </c>
      <c r="AB123" s="148">
        <v>0</v>
      </c>
      <c r="AC123" s="148">
        <v>0</v>
      </c>
      <c r="AD123" s="125"/>
      <c r="AE123" s="119">
        <v>0</v>
      </c>
      <c r="AF123" s="119">
        <v>0</v>
      </c>
      <c r="AG123" s="119">
        <v>0</v>
      </c>
      <c r="AH123" s="119">
        <v>0</v>
      </c>
      <c r="AI123" s="119">
        <v>0</v>
      </c>
      <c r="AJ123" s="119">
        <v>0</v>
      </c>
      <c r="AK123" s="125"/>
      <c r="AL123" s="125"/>
      <c r="AM123" s="259">
        <v>230000</v>
      </c>
      <c r="AN123" s="150"/>
      <c r="AO123" s="150"/>
      <c r="AP123" s="119">
        <v>0</v>
      </c>
      <c r="AQ123" s="119">
        <v>0</v>
      </c>
      <c r="AR123" s="119">
        <v>0</v>
      </c>
      <c r="AS123" s="119">
        <v>0</v>
      </c>
      <c r="AT123" s="119">
        <v>0</v>
      </c>
      <c r="AU123" s="119">
        <v>0</v>
      </c>
      <c r="AV123" s="119">
        <v>0</v>
      </c>
      <c r="AW123" s="119">
        <v>0</v>
      </c>
      <c r="AX123" s="119">
        <v>0</v>
      </c>
      <c r="AY123" s="125"/>
      <c r="AZ123" s="217"/>
      <c r="BA123" s="178"/>
    </row>
    <row r="124" spans="1:53" s="147" customFormat="1" ht="94.5" x14ac:dyDescent="0.25">
      <c r="A124" s="216" t="s">
        <v>588</v>
      </c>
      <c r="B124" s="126" t="s">
        <v>129</v>
      </c>
      <c r="C124" s="125">
        <v>2017</v>
      </c>
      <c r="D124" s="125" t="s">
        <v>589</v>
      </c>
      <c r="E124" s="125"/>
      <c r="F124" s="125"/>
      <c r="G124" s="125" t="s">
        <v>590</v>
      </c>
      <c r="H124" s="125" t="s">
        <v>218</v>
      </c>
      <c r="I124" s="127">
        <v>30.085816848743399</v>
      </c>
      <c r="J124" s="127">
        <v>-81.405149849556807</v>
      </c>
      <c r="K124" s="125" t="s">
        <v>176</v>
      </c>
      <c r="L124" s="125" t="s">
        <v>155</v>
      </c>
      <c r="M124" s="125" t="s">
        <v>591</v>
      </c>
      <c r="N124" s="126" t="s">
        <v>591</v>
      </c>
      <c r="O124" s="125" t="s">
        <v>219</v>
      </c>
      <c r="P124" s="129"/>
      <c r="Q124" s="129"/>
      <c r="R124" s="125"/>
      <c r="S124" s="125" t="s">
        <v>137</v>
      </c>
      <c r="T124" s="125">
        <v>2017</v>
      </c>
      <c r="U124" s="125"/>
      <c r="V124" s="125"/>
      <c r="W124" s="125"/>
      <c r="X124" s="148">
        <v>0</v>
      </c>
      <c r="Y124" s="148">
        <v>0</v>
      </c>
      <c r="Z124" s="148">
        <v>0</v>
      </c>
      <c r="AA124" s="148">
        <v>3.9041095890410972E-2</v>
      </c>
      <c r="AB124" s="148">
        <v>0</v>
      </c>
      <c r="AC124" s="148">
        <v>0</v>
      </c>
      <c r="AD124" s="125"/>
      <c r="AE124" s="119">
        <v>0</v>
      </c>
      <c r="AF124" s="119">
        <v>0</v>
      </c>
      <c r="AG124" s="119">
        <v>0</v>
      </c>
      <c r="AH124" s="119">
        <v>0</v>
      </c>
      <c r="AI124" s="119">
        <v>0</v>
      </c>
      <c r="AJ124" s="119">
        <v>0</v>
      </c>
      <c r="AK124" s="125"/>
      <c r="AL124" s="125"/>
      <c r="AM124" s="259">
        <v>390000</v>
      </c>
      <c r="AN124" s="150"/>
      <c r="AO124" s="150"/>
      <c r="AP124" s="119">
        <v>0</v>
      </c>
      <c r="AQ124" s="119">
        <v>0</v>
      </c>
      <c r="AR124" s="119">
        <v>0</v>
      </c>
      <c r="AS124" s="119">
        <v>0</v>
      </c>
      <c r="AT124" s="119">
        <v>0</v>
      </c>
      <c r="AU124" s="119">
        <v>0</v>
      </c>
      <c r="AV124" s="119">
        <v>0</v>
      </c>
      <c r="AW124" s="119">
        <v>0</v>
      </c>
      <c r="AX124" s="119">
        <v>0</v>
      </c>
      <c r="AY124" s="125"/>
      <c r="AZ124" s="217"/>
      <c r="BA124" s="178"/>
    </row>
    <row r="125" spans="1:53" s="147" customFormat="1" ht="78.75" x14ac:dyDescent="0.25">
      <c r="A125" s="216" t="s">
        <v>592</v>
      </c>
      <c r="B125" s="126" t="s">
        <v>129</v>
      </c>
      <c r="C125" s="125">
        <v>2017</v>
      </c>
      <c r="D125" s="125" t="s">
        <v>593</v>
      </c>
      <c r="E125" s="125"/>
      <c r="F125" s="125"/>
      <c r="G125" s="125" t="s">
        <v>594</v>
      </c>
      <c r="H125" s="125" t="s">
        <v>218</v>
      </c>
      <c r="I125" s="127">
        <v>30.132447802261201</v>
      </c>
      <c r="J125" s="127">
        <v>-81.4111210841195</v>
      </c>
      <c r="K125" s="125" t="s">
        <v>176</v>
      </c>
      <c r="L125" s="125" t="s">
        <v>155</v>
      </c>
      <c r="M125" s="125" t="s">
        <v>595</v>
      </c>
      <c r="N125" s="126" t="s">
        <v>595</v>
      </c>
      <c r="O125" s="125" t="s">
        <v>219</v>
      </c>
      <c r="P125" s="129"/>
      <c r="Q125" s="129"/>
      <c r="R125" s="125"/>
      <c r="S125" s="125" t="s">
        <v>137</v>
      </c>
      <c r="T125" s="125">
        <v>2017</v>
      </c>
      <c r="U125" s="125"/>
      <c r="V125" s="125"/>
      <c r="W125" s="125"/>
      <c r="X125" s="148">
        <v>0</v>
      </c>
      <c r="Y125" s="148">
        <v>0</v>
      </c>
      <c r="Z125" s="148">
        <v>0</v>
      </c>
      <c r="AA125" s="148">
        <v>2.0547945205479451E-2</v>
      </c>
      <c r="AB125" s="148">
        <v>0</v>
      </c>
      <c r="AC125" s="148">
        <v>0</v>
      </c>
      <c r="AD125" s="125"/>
      <c r="AE125" s="119">
        <v>0</v>
      </c>
      <c r="AF125" s="119">
        <v>0</v>
      </c>
      <c r="AG125" s="119">
        <v>0</v>
      </c>
      <c r="AH125" s="119">
        <v>0</v>
      </c>
      <c r="AI125" s="119">
        <v>0</v>
      </c>
      <c r="AJ125" s="119">
        <v>0</v>
      </c>
      <c r="AK125" s="125"/>
      <c r="AL125" s="125"/>
      <c r="AM125" s="259">
        <v>300000</v>
      </c>
      <c r="AN125" s="150"/>
      <c r="AO125" s="150"/>
      <c r="AP125" s="119">
        <v>0</v>
      </c>
      <c r="AQ125" s="119">
        <v>0</v>
      </c>
      <c r="AR125" s="119">
        <v>0</v>
      </c>
      <c r="AS125" s="119">
        <v>0</v>
      </c>
      <c r="AT125" s="119">
        <v>0</v>
      </c>
      <c r="AU125" s="119">
        <v>0</v>
      </c>
      <c r="AV125" s="119">
        <v>0</v>
      </c>
      <c r="AW125" s="119">
        <v>0</v>
      </c>
      <c r="AX125" s="119">
        <v>0</v>
      </c>
      <c r="AY125" s="125"/>
      <c r="AZ125" s="217"/>
      <c r="BA125" s="178"/>
    </row>
    <row r="126" spans="1:53" s="147" customFormat="1" ht="78.75" x14ac:dyDescent="0.25">
      <c r="A126" s="216" t="s">
        <v>596</v>
      </c>
      <c r="B126" s="126" t="s">
        <v>129</v>
      </c>
      <c r="C126" s="125">
        <v>2017</v>
      </c>
      <c r="D126" s="125" t="s">
        <v>597</v>
      </c>
      <c r="E126" s="125"/>
      <c r="F126" s="125"/>
      <c r="G126" s="125" t="s">
        <v>598</v>
      </c>
      <c r="H126" s="125" t="s">
        <v>218</v>
      </c>
      <c r="I126" s="127">
        <v>30.135096000000001</v>
      </c>
      <c r="J126" s="127">
        <v>-81.404736</v>
      </c>
      <c r="K126" s="125" t="s">
        <v>176</v>
      </c>
      <c r="L126" s="125" t="s">
        <v>155</v>
      </c>
      <c r="M126" s="125" t="s">
        <v>599</v>
      </c>
      <c r="N126" s="126" t="s">
        <v>599</v>
      </c>
      <c r="O126" s="125" t="s">
        <v>219</v>
      </c>
      <c r="P126" s="129"/>
      <c r="Q126" s="129"/>
      <c r="R126" s="125"/>
      <c r="S126" s="125" t="s">
        <v>137</v>
      </c>
      <c r="T126" s="125">
        <v>2017</v>
      </c>
      <c r="U126" s="125"/>
      <c r="V126" s="125"/>
      <c r="W126" s="125"/>
      <c r="X126" s="148">
        <v>0</v>
      </c>
      <c r="Y126" s="148">
        <v>0</v>
      </c>
      <c r="Z126" s="148">
        <v>0</v>
      </c>
      <c r="AA126" s="148">
        <v>2.0547945205479451E-2</v>
      </c>
      <c r="AB126" s="148">
        <v>0</v>
      </c>
      <c r="AC126" s="148">
        <v>0</v>
      </c>
      <c r="AD126" s="125"/>
      <c r="AE126" s="119">
        <v>0</v>
      </c>
      <c r="AF126" s="119">
        <v>0</v>
      </c>
      <c r="AG126" s="119">
        <v>0</v>
      </c>
      <c r="AH126" s="119">
        <v>0</v>
      </c>
      <c r="AI126" s="119">
        <v>0</v>
      </c>
      <c r="AJ126" s="119">
        <v>0</v>
      </c>
      <c r="AK126" s="125"/>
      <c r="AL126" s="125"/>
      <c r="AM126" s="259">
        <v>320000</v>
      </c>
      <c r="AN126" s="150"/>
      <c r="AO126" s="150"/>
      <c r="AP126" s="119">
        <v>0</v>
      </c>
      <c r="AQ126" s="119">
        <v>0</v>
      </c>
      <c r="AR126" s="119">
        <v>0</v>
      </c>
      <c r="AS126" s="119">
        <v>0</v>
      </c>
      <c r="AT126" s="119">
        <v>0</v>
      </c>
      <c r="AU126" s="119">
        <v>0</v>
      </c>
      <c r="AV126" s="119">
        <v>0</v>
      </c>
      <c r="AW126" s="119">
        <v>0</v>
      </c>
      <c r="AX126" s="119">
        <v>0</v>
      </c>
      <c r="AY126" s="125"/>
      <c r="AZ126" s="217"/>
      <c r="BA126" s="178"/>
    </row>
    <row r="127" spans="1:53" s="147" customFormat="1" ht="63" x14ac:dyDescent="0.25">
      <c r="A127" s="216" t="s">
        <v>600</v>
      </c>
      <c r="B127" s="126" t="s">
        <v>129</v>
      </c>
      <c r="C127" s="125">
        <v>2017</v>
      </c>
      <c r="D127" s="125" t="s">
        <v>601</v>
      </c>
      <c r="E127" s="125"/>
      <c r="F127" s="125"/>
      <c r="G127" s="125" t="s">
        <v>602</v>
      </c>
      <c r="H127" s="125" t="s">
        <v>218</v>
      </c>
      <c r="I127" s="127">
        <v>30.094489523372602</v>
      </c>
      <c r="J127" s="127">
        <v>-81.4114404749199</v>
      </c>
      <c r="K127" s="125" t="s">
        <v>176</v>
      </c>
      <c r="L127" s="125" t="s">
        <v>155</v>
      </c>
      <c r="M127" s="125" t="s">
        <v>603</v>
      </c>
      <c r="N127" s="126" t="s">
        <v>603</v>
      </c>
      <c r="O127" s="125" t="s">
        <v>219</v>
      </c>
      <c r="P127" s="129"/>
      <c r="Q127" s="129"/>
      <c r="R127" s="125"/>
      <c r="S127" s="125" t="s">
        <v>137</v>
      </c>
      <c r="T127" s="125">
        <v>2017</v>
      </c>
      <c r="U127" s="125"/>
      <c r="V127" s="125"/>
      <c r="W127" s="125"/>
      <c r="X127" s="148">
        <v>0</v>
      </c>
      <c r="Y127" s="148">
        <v>0</v>
      </c>
      <c r="Z127" s="148">
        <v>0</v>
      </c>
      <c r="AA127" s="148">
        <v>1.2</v>
      </c>
      <c r="AB127" s="148">
        <v>0</v>
      </c>
      <c r="AC127" s="148">
        <v>0</v>
      </c>
      <c r="AD127" s="125"/>
      <c r="AE127" s="119">
        <v>0</v>
      </c>
      <c r="AF127" s="119">
        <v>0</v>
      </c>
      <c r="AG127" s="119">
        <v>0</v>
      </c>
      <c r="AH127" s="119">
        <v>0</v>
      </c>
      <c r="AI127" s="119">
        <v>0</v>
      </c>
      <c r="AJ127" s="119">
        <v>0</v>
      </c>
      <c r="AK127" s="125"/>
      <c r="AL127" s="125"/>
      <c r="AM127" s="259">
        <v>1350000</v>
      </c>
      <c r="AN127" s="150"/>
      <c r="AO127" s="150"/>
      <c r="AP127" s="119">
        <v>0</v>
      </c>
      <c r="AQ127" s="119">
        <v>0</v>
      </c>
      <c r="AR127" s="119">
        <v>0</v>
      </c>
      <c r="AS127" s="119">
        <v>0</v>
      </c>
      <c r="AT127" s="119">
        <v>0</v>
      </c>
      <c r="AU127" s="119">
        <v>0</v>
      </c>
      <c r="AV127" s="119">
        <v>0</v>
      </c>
      <c r="AW127" s="119">
        <v>0</v>
      </c>
      <c r="AX127" s="119">
        <v>0</v>
      </c>
      <c r="AY127" s="125"/>
      <c r="AZ127" s="217"/>
      <c r="BA127" s="178"/>
    </row>
    <row r="128" spans="1:53" s="147" customFormat="1" ht="47.25" x14ac:dyDescent="0.25">
      <c r="A128" s="216" t="s">
        <v>604</v>
      </c>
      <c r="B128" s="126" t="s">
        <v>129</v>
      </c>
      <c r="C128" s="125">
        <v>2023</v>
      </c>
      <c r="D128" s="125" t="s">
        <v>605</v>
      </c>
      <c r="E128" s="125"/>
      <c r="F128" s="125"/>
      <c r="G128" s="125" t="s">
        <v>606</v>
      </c>
      <c r="H128" s="125" t="s">
        <v>218</v>
      </c>
      <c r="I128" s="127">
        <v>30.114516999999999</v>
      </c>
      <c r="J128" s="127">
        <v>-81.411275000000003</v>
      </c>
      <c r="K128" s="125" t="s">
        <v>160</v>
      </c>
      <c r="L128" s="125" t="s">
        <v>155</v>
      </c>
      <c r="M128" s="125" t="s">
        <v>607</v>
      </c>
      <c r="N128" s="126" t="s">
        <v>607</v>
      </c>
      <c r="O128" s="125" t="s">
        <v>219</v>
      </c>
      <c r="P128" s="179"/>
      <c r="Q128" s="214">
        <v>46752</v>
      </c>
      <c r="R128" s="125" t="s">
        <v>1256</v>
      </c>
      <c r="S128" s="125" t="s">
        <v>137</v>
      </c>
      <c r="T128" s="125">
        <v>2025</v>
      </c>
      <c r="U128" s="125" t="s">
        <v>419</v>
      </c>
      <c r="V128" s="125" t="s">
        <v>138</v>
      </c>
      <c r="W128" s="125" t="s">
        <v>157</v>
      </c>
      <c r="X128" s="148">
        <v>0</v>
      </c>
      <c r="Y128" s="148">
        <v>0</v>
      </c>
      <c r="Z128" s="148">
        <v>0</v>
      </c>
      <c r="AA128" s="148">
        <v>0</v>
      </c>
      <c r="AB128" s="148">
        <v>3.5</v>
      </c>
      <c r="AC128" s="148">
        <v>0</v>
      </c>
      <c r="AD128" s="125"/>
      <c r="AE128" s="119">
        <v>0</v>
      </c>
      <c r="AF128" s="119">
        <v>0</v>
      </c>
      <c r="AG128" s="119">
        <v>0</v>
      </c>
      <c r="AH128" s="119">
        <v>0</v>
      </c>
      <c r="AI128" s="119">
        <v>0</v>
      </c>
      <c r="AJ128" s="119">
        <v>0</v>
      </c>
      <c r="AK128" s="125"/>
      <c r="AL128" s="125"/>
      <c r="AM128" s="259">
        <v>10310000</v>
      </c>
      <c r="AN128" s="150"/>
      <c r="AO128" s="150"/>
      <c r="AP128" s="119">
        <v>0</v>
      </c>
      <c r="AQ128" s="119">
        <v>0</v>
      </c>
      <c r="AR128" s="119">
        <v>0</v>
      </c>
      <c r="AS128" s="119">
        <v>0</v>
      </c>
      <c r="AT128" s="119">
        <v>0</v>
      </c>
      <c r="AU128" s="119">
        <v>0</v>
      </c>
      <c r="AV128" s="119">
        <v>0</v>
      </c>
      <c r="AW128" s="119">
        <v>0</v>
      </c>
      <c r="AX128" s="119">
        <v>0</v>
      </c>
      <c r="AY128" s="125"/>
      <c r="AZ128" s="217"/>
      <c r="BA128" s="178"/>
    </row>
    <row r="129" spans="1:53" s="147" customFormat="1" ht="94.5" x14ac:dyDescent="0.25">
      <c r="A129" s="216" t="s">
        <v>608</v>
      </c>
      <c r="B129" s="126" t="s">
        <v>129</v>
      </c>
      <c r="C129" s="125">
        <v>2017</v>
      </c>
      <c r="D129" s="125" t="s">
        <v>609</v>
      </c>
      <c r="E129" s="125"/>
      <c r="F129" s="125"/>
      <c r="G129" s="125" t="s">
        <v>610</v>
      </c>
      <c r="H129" s="125" t="s">
        <v>218</v>
      </c>
      <c r="I129" s="127">
        <v>30.115051040000001</v>
      </c>
      <c r="J129" s="127">
        <v>-81.410489979999994</v>
      </c>
      <c r="K129" s="125" t="s">
        <v>195</v>
      </c>
      <c r="L129" s="125" t="s">
        <v>155</v>
      </c>
      <c r="M129" s="125" t="s">
        <v>611</v>
      </c>
      <c r="N129" s="126" t="s">
        <v>611</v>
      </c>
      <c r="O129" s="125" t="s">
        <v>219</v>
      </c>
      <c r="P129" s="129"/>
      <c r="Q129" s="129"/>
      <c r="R129" s="125"/>
      <c r="S129" s="125" t="s">
        <v>137</v>
      </c>
      <c r="T129" s="125">
        <v>2017</v>
      </c>
      <c r="U129" s="125"/>
      <c r="V129" s="125"/>
      <c r="W129" s="125"/>
      <c r="X129" s="148">
        <v>0</v>
      </c>
      <c r="Y129" s="148">
        <v>0</v>
      </c>
      <c r="Z129" s="148">
        <v>0</v>
      </c>
      <c r="AA129" s="148">
        <v>7.1917808219178078E-2</v>
      </c>
      <c r="AB129" s="148">
        <v>3.5</v>
      </c>
      <c r="AC129" s="148">
        <v>0</v>
      </c>
      <c r="AD129" s="125"/>
      <c r="AE129" s="119">
        <v>0</v>
      </c>
      <c r="AF129" s="119">
        <v>0</v>
      </c>
      <c r="AG129" s="119">
        <v>0</v>
      </c>
      <c r="AH129" s="119">
        <v>0</v>
      </c>
      <c r="AI129" s="119">
        <v>0</v>
      </c>
      <c r="AJ129" s="119">
        <v>0</v>
      </c>
      <c r="AK129" s="125"/>
      <c r="AL129" s="125"/>
      <c r="AM129" s="259">
        <v>2500000</v>
      </c>
      <c r="AN129" s="150"/>
      <c r="AO129" s="150"/>
      <c r="AP129" s="119">
        <v>0</v>
      </c>
      <c r="AQ129" s="119">
        <v>0</v>
      </c>
      <c r="AR129" s="119">
        <v>0</v>
      </c>
      <c r="AS129" s="119">
        <v>0</v>
      </c>
      <c r="AT129" s="119">
        <v>0</v>
      </c>
      <c r="AU129" s="119">
        <v>0</v>
      </c>
      <c r="AV129" s="119">
        <v>0</v>
      </c>
      <c r="AW129" s="119">
        <v>0</v>
      </c>
      <c r="AX129" s="119">
        <v>0</v>
      </c>
      <c r="AY129" s="125"/>
      <c r="AZ129" s="217"/>
      <c r="BA129" s="178"/>
    </row>
    <row r="130" spans="1:53" s="147" customFormat="1" ht="78.75" x14ac:dyDescent="0.25">
      <c r="A130" s="216" t="s">
        <v>612</v>
      </c>
      <c r="B130" s="126" t="s">
        <v>129</v>
      </c>
      <c r="C130" s="125">
        <v>2017</v>
      </c>
      <c r="D130" s="125" t="s">
        <v>613</v>
      </c>
      <c r="E130" s="125"/>
      <c r="F130" s="125"/>
      <c r="G130" s="125" t="s">
        <v>614</v>
      </c>
      <c r="H130" s="125" t="s">
        <v>218</v>
      </c>
      <c r="I130" s="127">
        <v>30.105409000000002</v>
      </c>
      <c r="J130" s="127">
        <v>-81.415981000000002</v>
      </c>
      <c r="K130" s="125" t="s">
        <v>195</v>
      </c>
      <c r="L130" s="125" t="s">
        <v>155</v>
      </c>
      <c r="M130" s="125" t="s">
        <v>615</v>
      </c>
      <c r="N130" s="126" t="s">
        <v>615</v>
      </c>
      <c r="O130" s="125" t="s">
        <v>219</v>
      </c>
      <c r="P130" s="129"/>
      <c r="Q130" s="129"/>
      <c r="R130" s="125"/>
      <c r="S130" s="125" t="s">
        <v>137</v>
      </c>
      <c r="T130" s="125">
        <v>2017</v>
      </c>
      <c r="U130" s="125"/>
      <c r="V130" s="125"/>
      <c r="W130" s="125"/>
      <c r="X130" s="148">
        <v>0</v>
      </c>
      <c r="Y130" s="148">
        <v>0</v>
      </c>
      <c r="Z130" s="148">
        <v>0</v>
      </c>
      <c r="AA130" s="148">
        <v>2</v>
      </c>
      <c r="AB130" s="148">
        <v>0</v>
      </c>
      <c r="AC130" s="148">
        <v>0</v>
      </c>
      <c r="AD130" s="125"/>
      <c r="AE130" s="119">
        <v>0</v>
      </c>
      <c r="AF130" s="119">
        <v>0</v>
      </c>
      <c r="AG130" s="119">
        <v>0</v>
      </c>
      <c r="AH130" s="119">
        <v>0</v>
      </c>
      <c r="AI130" s="119">
        <v>0</v>
      </c>
      <c r="AJ130" s="119">
        <v>0</v>
      </c>
      <c r="AK130" s="125"/>
      <c r="AL130" s="125"/>
      <c r="AM130" s="259">
        <v>3500000</v>
      </c>
      <c r="AN130" s="150"/>
      <c r="AO130" s="150"/>
      <c r="AP130" s="119">
        <v>0</v>
      </c>
      <c r="AQ130" s="119">
        <v>0</v>
      </c>
      <c r="AR130" s="119">
        <v>0</v>
      </c>
      <c r="AS130" s="119">
        <v>0</v>
      </c>
      <c r="AT130" s="119">
        <v>0</v>
      </c>
      <c r="AU130" s="119">
        <v>0</v>
      </c>
      <c r="AV130" s="119">
        <v>0</v>
      </c>
      <c r="AW130" s="119">
        <v>0</v>
      </c>
      <c r="AX130" s="119">
        <v>0</v>
      </c>
      <c r="AY130" s="125"/>
      <c r="AZ130" s="217"/>
      <c r="BA130" s="178"/>
    </row>
    <row r="131" spans="1:53" s="147" customFormat="1" ht="63" x14ac:dyDescent="0.25">
      <c r="A131" s="216" t="s">
        <v>616</v>
      </c>
      <c r="B131" s="126" t="s">
        <v>129</v>
      </c>
      <c r="C131" s="125">
        <v>2017</v>
      </c>
      <c r="D131" s="125" t="s">
        <v>617</v>
      </c>
      <c r="E131" s="125"/>
      <c r="F131" s="125"/>
      <c r="G131" s="125" t="s">
        <v>618</v>
      </c>
      <c r="H131" s="125" t="s">
        <v>218</v>
      </c>
      <c r="I131" s="127">
        <v>30.100456810877201</v>
      </c>
      <c r="J131" s="127">
        <v>-81.442831432968305</v>
      </c>
      <c r="K131" s="125" t="s">
        <v>195</v>
      </c>
      <c r="L131" s="125" t="s">
        <v>155</v>
      </c>
      <c r="M131" s="125" t="s">
        <v>619</v>
      </c>
      <c r="N131" s="126" t="s">
        <v>619</v>
      </c>
      <c r="O131" s="125" t="s">
        <v>219</v>
      </c>
      <c r="P131" s="129"/>
      <c r="Q131" s="129"/>
      <c r="R131" s="125"/>
      <c r="S131" s="125" t="s">
        <v>137</v>
      </c>
      <c r="T131" s="125">
        <v>2017</v>
      </c>
      <c r="U131" s="125"/>
      <c r="V131" s="125"/>
      <c r="W131" s="125"/>
      <c r="X131" s="148">
        <v>0</v>
      </c>
      <c r="Y131" s="148">
        <v>0</v>
      </c>
      <c r="Z131" s="148">
        <v>0</v>
      </c>
      <c r="AA131" s="148">
        <v>3.4726027397260282E-3</v>
      </c>
      <c r="AB131" s="148">
        <v>0.16900000000000001</v>
      </c>
      <c r="AC131" s="148">
        <v>0</v>
      </c>
      <c r="AD131" s="125"/>
      <c r="AE131" s="119">
        <v>0</v>
      </c>
      <c r="AF131" s="119">
        <v>0</v>
      </c>
      <c r="AG131" s="119">
        <v>0</v>
      </c>
      <c r="AH131" s="119">
        <v>0</v>
      </c>
      <c r="AI131" s="119">
        <v>0</v>
      </c>
      <c r="AJ131" s="119">
        <v>0</v>
      </c>
      <c r="AK131" s="125"/>
      <c r="AL131" s="125"/>
      <c r="AM131" s="259">
        <v>290000</v>
      </c>
      <c r="AN131" s="150"/>
      <c r="AO131" s="150"/>
      <c r="AP131" s="119">
        <v>0</v>
      </c>
      <c r="AQ131" s="119">
        <v>0</v>
      </c>
      <c r="AR131" s="119">
        <v>0</v>
      </c>
      <c r="AS131" s="119">
        <v>0</v>
      </c>
      <c r="AT131" s="119">
        <v>0</v>
      </c>
      <c r="AU131" s="119">
        <v>0</v>
      </c>
      <c r="AV131" s="119">
        <v>0</v>
      </c>
      <c r="AW131" s="119">
        <v>0</v>
      </c>
      <c r="AX131" s="119">
        <v>0</v>
      </c>
      <c r="AY131" s="125"/>
      <c r="AZ131" s="217"/>
      <c r="BA131" s="178"/>
    </row>
    <row r="132" spans="1:53" s="147" customFormat="1" ht="147" customHeight="1" x14ac:dyDescent="0.25">
      <c r="A132" s="216" t="s">
        <v>1344</v>
      </c>
      <c r="B132" s="126" t="s">
        <v>129</v>
      </c>
      <c r="C132" s="125">
        <v>2022</v>
      </c>
      <c r="D132" s="125" t="s">
        <v>1345</v>
      </c>
      <c r="E132" s="125"/>
      <c r="F132" s="125"/>
      <c r="G132" s="125" t="s">
        <v>1346</v>
      </c>
      <c r="H132" s="125" t="s">
        <v>797</v>
      </c>
      <c r="I132" s="127">
        <v>28.026764</v>
      </c>
      <c r="J132" s="127">
        <v>-80.599834999999999</v>
      </c>
      <c r="K132" s="125" t="s">
        <v>336</v>
      </c>
      <c r="L132" s="125" t="s">
        <v>155</v>
      </c>
      <c r="M132" s="125" t="s">
        <v>1347</v>
      </c>
      <c r="N132" s="126" t="s">
        <v>1347</v>
      </c>
      <c r="O132" s="125" t="s">
        <v>219</v>
      </c>
      <c r="P132" s="179"/>
      <c r="Q132" s="125"/>
      <c r="R132" s="125" t="s">
        <v>799</v>
      </c>
      <c r="S132" s="125" t="s">
        <v>151</v>
      </c>
      <c r="T132" s="125">
        <v>2022</v>
      </c>
      <c r="U132" s="125"/>
      <c r="V132" s="125"/>
      <c r="W132" s="125"/>
      <c r="X132" s="148">
        <v>0</v>
      </c>
      <c r="Y132" s="148">
        <v>1.5</v>
      </c>
      <c r="Z132" s="148">
        <v>0</v>
      </c>
      <c r="AA132" s="148">
        <v>0</v>
      </c>
      <c r="AB132" s="148">
        <v>0</v>
      </c>
      <c r="AC132" s="148">
        <v>0</v>
      </c>
      <c r="AD132" s="125"/>
      <c r="AE132" s="119">
        <v>0</v>
      </c>
      <c r="AF132" s="119">
        <v>0</v>
      </c>
      <c r="AG132" s="119">
        <v>0</v>
      </c>
      <c r="AH132" s="119">
        <v>0</v>
      </c>
      <c r="AI132" s="119">
        <v>0</v>
      </c>
      <c r="AJ132" s="119">
        <v>0</v>
      </c>
      <c r="AK132" s="125"/>
      <c r="AL132" s="125"/>
      <c r="AM132" s="259">
        <v>21700000</v>
      </c>
      <c r="AN132" s="150"/>
      <c r="AO132" s="150"/>
      <c r="AP132" s="119">
        <v>0</v>
      </c>
      <c r="AQ132" s="119">
        <v>0</v>
      </c>
      <c r="AR132" s="119">
        <v>0</v>
      </c>
      <c r="AS132" s="119">
        <v>0</v>
      </c>
      <c r="AT132" s="119">
        <v>0</v>
      </c>
      <c r="AU132" s="119">
        <v>0</v>
      </c>
      <c r="AV132" s="119">
        <v>0</v>
      </c>
      <c r="AW132" s="119">
        <v>0</v>
      </c>
      <c r="AX132" s="119">
        <v>0</v>
      </c>
      <c r="AY132" s="125"/>
      <c r="AZ132" s="217"/>
      <c r="BA132" s="178"/>
    </row>
    <row r="133" spans="1:53" s="147" customFormat="1" ht="78.75" x14ac:dyDescent="0.25">
      <c r="A133" s="229" t="s">
        <v>1348</v>
      </c>
      <c r="B133" s="126" t="s">
        <v>129</v>
      </c>
      <c r="C133" s="125">
        <v>2025</v>
      </c>
      <c r="D133" s="125" t="s">
        <v>1349</v>
      </c>
      <c r="E133" s="125" t="s">
        <v>200</v>
      </c>
      <c r="F133" s="125" t="s">
        <v>1249</v>
      </c>
      <c r="G133" s="179" t="s">
        <v>1350</v>
      </c>
      <c r="H133" s="179" t="s">
        <v>641</v>
      </c>
      <c r="I133" s="211">
        <v>28.602743</v>
      </c>
      <c r="J133" s="211">
        <v>-81.538437000000002</v>
      </c>
      <c r="K133" s="179" t="s">
        <v>160</v>
      </c>
      <c r="L133" s="125" t="s">
        <v>155</v>
      </c>
      <c r="M133" s="179" t="s">
        <v>1351</v>
      </c>
      <c r="N133" s="179" t="s">
        <v>1351</v>
      </c>
      <c r="O133" s="179" t="s">
        <v>219</v>
      </c>
      <c r="P133" s="129"/>
      <c r="Q133" s="129"/>
      <c r="R133" s="212" t="s">
        <v>321</v>
      </c>
      <c r="S133" s="179" t="s">
        <v>165</v>
      </c>
      <c r="T133" s="125">
        <v>2025</v>
      </c>
      <c r="U133" s="179" t="s">
        <v>199</v>
      </c>
      <c r="V133" s="125"/>
      <c r="W133" s="125"/>
      <c r="X133" s="181">
        <v>0</v>
      </c>
      <c r="Y133" s="181">
        <v>0</v>
      </c>
      <c r="Z133" s="181">
        <v>0</v>
      </c>
      <c r="AA133" s="181">
        <v>0.31</v>
      </c>
      <c r="AB133" s="181">
        <v>0</v>
      </c>
      <c r="AC133" s="181">
        <v>0</v>
      </c>
      <c r="AD133" s="125"/>
      <c r="AE133" s="119">
        <v>0</v>
      </c>
      <c r="AF133" s="119">
        <v>0</v>
      </c>
      <c r="AG133" s="119">
        <v>0</v>
      </c>
      <c r="AH133" s="119">
        <v>0</v>
      </c>
      <c r="AI133" s="119">
        <v>0</v>
      </c>
      <c r="AJ133" s="119">
        <v>0</v>
      </c>
      <c r="AK133" s="125"/>
      <c r="AL133" s="125"/>
      <c r="AM133" s="259">
        <v>900000</v>
      </c>
      <c r="AN133" s="150"/>
      <c r="AO133" s="150"/>
      <c r="AP133" s="119">
        <v>0</v>
      </c>
      <c r="AQ133" s="119">
        <v>0</v>
      </c>
      <c r="AR133" s="119">
        <v>0</v>
      </c>
      <c r="AS133" s="119">
        <v>0</v>
      </c>
      <c r="AT133" s="119">
        <v>0</v>
      </c>
      <c r="AU133" s="119">
        <v>0</v>
      </c>
      <c r="AV133" s="119">
        <v>0</v>
      </c>
      <c r="AW133" s="119">
        <v>0</v>
      </c>
      <c r="AX133" s="119">
        <v>0</v>
      </c>
      <c r="AY133" s="125"/>
      <c r="AZ133" s="217"/>
      <c r="BA133" s="178"/>
    </row>
    <row r="134" spans="1:53" s="147" customFormat="1" ht="102" customHeight="1" x14ac:dyDescent="0.25">
      <c r="A134" s="216" t="s">
        <v>620</v>
      </c>
      <c r="B134" s="126" t="s">
        <v>129</v>
      </c>
      <c r="C134" s="125">
        <v>2017</v>
      </c>
      <c r="D134" s="125" t="s">
        <v>621</v>
      </c>
      <c r="E134" s="125"/>
      <c r="F134" s="125"/>
      <c r="G134" s="125" t="s">
        <v>622</v>
      </c>
      <c r="H134" s="125" t="s">
        <v>236</v>
      </c>
      <c r="I134" s="127">
        <v>29.963090300000001</v>
      </c>
      <c r="J134" s="127">
        <v>-81.489190730000004</v>
      </c>
      <c r="K134" s="125" t="s">
        <v>154</v>
      </c>
      <c r="L134" s="125" t="s">
        <v>155</v>
      </c>
      <c r="M134" s="125" t="s">
        <v>623</v>
      </c>
      <c r="N134" s="126" t="s">
        <v>624</v>
      </c>
      <c r="O134" s="125" t="s">
        <v>219</v>
      </c>
      <c r="P134" s="129"/>
      <c r="Q134" s="129"/>
      <c r="R134" s="125"/>
      <c r="S134" s="125" t="s">
        <v>137</v>
      </c>
      <c r="T134" s="125">
        <v>2017</v>
      </c>
      <c r="U134" s="125"/>
      <c r="V134" s="125"/>
      <c r="W134" s="125"/>
      <c r="X134" s="148">
        <v>0</v>
      </c>
      <c r="Y134" s="148">
        <v>0.14399999999999999</v>
      </c>
      <c r="Z134" s="148">
        <v>0</v>
      </c>
      <c r="AA134" s="148">
        <v>0</v>
      </c>
      <c r="AB134" s="148">
        <v>0</v>
      </c>
      <c r="AC134" s="148">
        <v>0</v>
      </c>
      <c r="AD134" s="125"/>
      <c r="AE134" s="119">
        <v>0</v>
      </c>
      <c r="AF134" s="119">
        <v>0</v>
      </c>
      <c r="AG134" s="119">
        <v>0</v>
      </c>
      <c r="AH134" s="119">
        <v>0</v>
      </c>
      <c r="AI134" s="119">
        <v>0</v>
      </c>
      <c r="AJ134" s="119">
        <v>0</v>
      </c>
      <c r="AK134" s="125"/>
      <c r="AL134" s="125"/>
      <c r="AM134" s="259">
        <v>220000</v>
      </c>
      <c r="AN134" s="150"/>
      <c r="AO134" s="150"/>
      <c r="AP134" s="119">
        <v>0</v>
      </c>
      <c r="AQ134" s="119">
        <v>0</v>
      </c>
      <c r="AR134" s="119">
        <v>0</v>
      </c>
      <c r="AS134" s="119">
        <v>0</v>
      </c>
      <c r="AT134" s="119">
        <v>0</v>
      </c>
      <c r="AU134" s="119">
        <v>0</v>
      </c>
      <c r="AV134" s="119">
        <v>0</v>
      </c>
      <c r="AW134" s="119">
        <v>0</v>
      </c>
      <c r="AX134" s="119">
        <v>0</v>
      </c>
      <c r="AY134" s="125"/>
      <c r="AZ134" s="217"/>
      <c r="BA134" s="178"/>
    </row>
    <row r="135" spans="1:53" s="147" customFormat="1" ht="206.25" customHeight="1" x14ac:dyDescent="0.25">
      <c r="A135" s="216" t="s">
        <v>625</v>
      </c>
      <c r="B135" s="126" t="s">
        <v>129</v>
      </c>
      <c r="C135" s="125">
        <v>2023</v>
      </c>
      <c r="D135" s="125" t="s">
        <v>626</v>
      </c>
      <c r="E135" s="125"/>
      <c r="F135" s="125"/>
      <c r="G135" s="125" t="s">
        <v>627</v>
      </c>
      <c r="H135" s="125" t="s">
        <v>236</v>
      </c>
      <c r="I135" s="127">
        <v>29.863510999999999</v>
      </c>
      <c r="J135" s="127">
        <v>-81.397296999999995</v>
      </c>
      <c r="K135" s="125" t="s">
        <v>160</v>
      </c>
      <c r="L135" s="125" t="s">
        <v>155</v>
      </c>
      <c r="M135" s="125" t="s">
        <v>628</v>
      </c>
      <c r="N135" s="126" t="s">
        <v>628</v>
      </c>
      <c r="O135" s="125" t="s">
        <v>219</v>
      </c>
      <c r="P135" s="179"/>
      <c r="Q135" s="214">
        <v>46752</v>
      </c>
      <c r="R135" s="125" t="s">
        <v>426</v>
      </c>
      <c r="S135" s="125" t="s">
        <v>137</v>
      </c>
      <c r="T135" s="125">
        <v>2025</v>
      </c>
      <c r="U135" s="125" t="s">
        <v>419</v>
      </c>
      <c r="V135" s="125" t="s">
        <v>138</v>
      </c>
      <c r="W135" s="125" t="s">
        <v>157</v>
      </c>
      <c r="X135" s="148">
        <v>0</v>
      </c>
      <c r="Y135" s="148">
        <v>0</v>
      </c>
      <c r="Z135" s="148">
        <v>0</v>
      </c>
      <c r="AA135" s="148">
        <v>2.25</v>
      </c>
      <c r="AB135" s="148">
        <v>0</v>
      </c>
      <c r="AC135" s="148">
        <v>0</v>
      </c>
      <c r="AD135" s="125"/>
      <c r="AE135" s="119">
        <v>0</v>
      </c>
      <c r="AF135" s="119">
        <v>0</v>
      </c>
      <c r="AG135" s="119">
        <v>0</v>
      </c>
      <c r="AH135" s="119">
        <v>0</v>
      </c>
      <c r="AI135" s="119">
        <v>0</v>
      </c>
      <c r="AJ135" s="119">
        <v>0</v>
      </c>
      <c r="AK135" s="125"/>
      <c r="AL135" s="125"/>
      <c r="AM135" s="259">
        <v>15000000</v>
      </c>
      <c r="AN135" s="150"/>
      <c r="AO135" s="150"/>
      <c r="AP135" s="119">
        <v>0</v>
      </c>
      <c r="AQ135" s="119">
        <v>0</v>
      </c>
      <c r="AR135" s="119">
        <v>0</v>
      </c>
      <c r="AS135" s="119">
        <v>0</v>
      </c>
      <c r="AT135" s="119">
        <v>0</v>
      </c>
      <c r="AU135" s="119">
        <v>0</v>
      </c>
      <c r="AV135" s="119">
        <v>0</v>
      </c>
      <c r="AW135" s="119">
        <v>0</v>
      </c>
      <c r="AX135" s="119">
        <v>0</v>
      </c>
      <c r="AY135" s="125"/>
      <c r="AZ135" s="217"/>
      <c r="BA135" s="178"/>
    </row>
    <row r="136" spans="1:53" s="147" customFormat="1" ht="117" customHeight="1" x14ac:dyDescent="0.25">
      <c r="A136" s="216" t="s">
        <v>629</v>
      </c>
      <c r="B136" s="126" t="s">
        <v>129</v>
      </c>
      <c r="C136" s="125">
        <v>2023</v>
      </c>
      <c r="D136" s="125" t="s">
        <v>630</v>
      </c>
      <c r="E136" s="125"/>
      <c r="F136" s="125"/>
      <c r="G136" s="125" t="s">
        <v>631</v>
      </c>
      <c r="H136" s="125" t="s">
        <v>236</v>
      </c>
      <c r="I136" s="127">
        <v>29.863510999999999</v>
      </c>
      <c r="J136" s="127">
        <v>-81.397296999999995</v>
      </c>
      <c r="K136" s="125" t="s">
        <v>160</v>
      </c>
      <c r="L136" s="125" t="s">
        <v>155</v>
      </c>
      <c r="M136" s="125" t="s">
        <v>632</v>
      </c>
      <c r="N136" s="126" t="s">
        <v>632</v>
      </c>
      <c r="O136" s="125" t="s">
        <v>219</v>
      </c>
      <c r="P136" s="179"/>
      <c r="Q136" s="214">
        <v>47848</v>
      </c>
      <c r="R136" s="125" t="s">
        <v>1256</v>
      </c>
      <c r="S136" s="125" t="s">
        <v>137</v>
      </c>
      <c r="T136" s="125">
        <v>2025</v>
      </c>
      <c r="U136" s="125" t="s">
        <v>419</v>
      </c>
      <c r="V136" s="125" t="s">
        <v>138</v>
      </c>
      <c r="W136" s="125" t="s">
        <v>157</v>
      </c>
      <c r="X136" s="148">
        <v>0</v>
      </c>
      <c r="Y136" s="148">
        <v>0</v>
      </c>
      <c r="Z136" s="148">
        <v>0</v>
      </c>
      <c r="AA136" s="148">
        <v>3.75</v>
      </c>
      <c r="AB136" s="148">
        <v>2</v>
      </c>
      <c r="AC136" s="148">
        <v>0</v>
      </c>
      <c r="AD136" s="125"/>
      <c r="AE136" s="119">
        <v>0</v>
      </c>
      <c r="AF136" s="119">
        <v>0</v>
      </c>
      <c r="AG136" s="119">
        <v>0</v>
      </c>
      <c r="AH136" s="119">
        <v>0</v>
      </c>
      <c r="AI136" s="119">
        <v>0</v>
      </c>
      <c r="AJ136" s="119">
        <v>0</v>
      </c>
      <c r="AK136" s="125"/>
      <c r="AL136" s="125"/>
      <c r="AM136" s="259">
        <v>122000000</v>
      </c>
      <c r="AN136" s="150"/>
      <c r="AO136" s="150"/>
      <c r="AP136" s="119">
        <v>0</v>
      </c>
      <c r="AQ136" s="119">
        <v>0</v>
      </c>
      <c r="AR136" s="119">
        <v>0</v>
      </c>
      <c r="AS136" s="119">
        <v>0</v>
      </c>
      <c r="AT136" s="119">
        <v>0</v>
      </c>
      <c r="AU136" s="119">
        <v>0</v>
      </c>
      <c r="AV136" s="119">
        <v>0</v>
      </c>
      <c r="AW136" s="119">
        <v>0</v>
      </c>
      <c r="AX136" s="119">
        <v>0</v>
      </c>
      <c r="AY136" s="125"/>
      <c r="AZ136" s="217"/>
      <c r="BA136" s="178"/>
    </row>
    <row r="137" spans="1:53" s="147" customFormat="1" ht="141.75" x14ac:dyDescent="0.25">
      <c r="A137" s="216" t="s">
        <v>633</v>
      </c>
      <c r="B137" s="126" t="s">
        <v>129</v>
      </c>
      <c r="C137" s="125">
        <v>2017</v>
      </c>
      <c r="D137" s="125" t="s">
        <v>634</v>
      </c>
      <c r="E137" s="125"/>
      <c r="F137" s="125"/>
      <c r="G137" s="125" t="s">
        <v>635</v>
      </c>
      <c r="H137" s="125" t="s">
        <v>236</v>
      </c>
      <c r="I137" s="127">
        <v>29.970828999999998</v>
      </c>
      <c r="J137" s="127">
        <v>-81.486428000000004</v>
      </c>
      <c r="K137" s="125" t="s">
        <v>176</v>
      </c>
      <c r="L137" s="125" t="s">
        <v>155</v>
      </c>
      <c r="M137" s="125" t="s">
        <v>636</v>
      </c>
      <c r="N137" s="126" t="s">
        <v>637</v>
      </c>
      <c r="O137" s="125" t="s">
        <v>219</v>
      </c>
      <c r="P137" s="129"/>
      <c r="Q137" s="129"/>
      <c r="R137" s="125"/>
      <c r="S137" s="125" t="s">
        <v>137</v>
      </c>
      <c r="T137" s="125">
        <v>2017</v>
      </c>
      <c r="U137" s="125"/>
      <c r="V137" s="125"/>
      <c r="W137" s="125"/>
      <c r="X137" s="148">
        <v>0</v>
      </c>
      <c r="Y137" s="148">
        <v>0</v>
      </c>
      <c r="Z137" s="148">
        <v>0</v>
      </c>
      <c r="AA137" s="148">
        <v>3</v>
      </c>
      <c r="AB137" s="148">
        <v>2</v>
      </c>
      <c r="AC137" s="148">
        <v>0</v>
      </c>
      <c r="AD137" s="125"/>
      <c r="AE137" s="119">
        <v>0</v>
      </c>
      <c r="AF137" s="119">
        <v>0</v>
      </c>
      <c r="AG137" s="119">
        <v>0</v>
      </c>
      <c r="AH137" s="119">
        <v>0</v>
      </c>
      <c r="AI137" s="119">
        <v>0</v>
      </c>
      <c r="AJ137" s="119">
        <v>0</v>
      </c>
      <c r="AK137" s="125"/>
      <c r="AL137" s="125"/>
      <c r="AM137" s="259">
        <v>2550000</v>
      </c>
      <c r="AN137" s="150"/>
      <c r="AO137" s="150"/>
      <c r="AP137" s="119">
        <v>0</v>
      </c>
      <c r="AQ137" s="119">
        <v>0</v>
      </c>
      <c r="AR137" s="119">
        <v>0</v>
      </c>
      <c r="AS137" s="119">
        <v>0</v>
      </c>
      <c r="AT137" s="119">
        <v>0</v>
      </c>
      <c r="AU137" s="119">
        <v>0</v>
      </c>
      <c r="AV137" s="119">
        <v>0</v>
      </c>
      <c r="AW137" s="119">
        <v>0</v>
      </c>
      <c r="AX137" s="119">
        <v>0</v>
      </c>
      <c r="AY137" s="125"/>
      <c r="AZ137" s="217"/>
      <c r="BA137" s="178"/>
    </row>
    <row r="138" spans="1:53" s="147" customFormat="1" ht="78.75" x14ac:dyDescent="0.25">
      <c r="A138" s="226" t="s">
        <v>638</v>
      </c>
      <c r="B138" s="179" t="s">
        <v>129</v>
      </c>
      <c r="C138" s="179">
        <v>2015</v>
      </c>
      <c r="D138" s="179" t="s">
        <v>639</v>
      </c>
      <c r="E138" s="179"/>
      <c r="F138" s="179"/>
      <c r="G138" s="179" t="s">
        <v>640</v>
      </c>
      <c r="H138" s="179" t="s">
        <v>641</v>
      </c>
      <c r="I138" s="227">
        <v>28.583147801399999</v>
      </c>
      <c r="J138" s="227">
        <v>-81.542085572700003</v>
      </c>
      <c r="K138" s="179" t="s">
        <v>160</v>
      </c>
      <c r="L138" s="179" t="s">
        <v>155</v>
      </c>
      <c r="M138" s="125" t="s">
        <v>642</v>
      </c>
      <c r="N138" s="125" t="s">
        <v>643</v>
      </c>
      <c r="O138" s="179" t="s">
        <v>219</v>
      </c>
      <c r="P138" s="212"/>
      <c r="Q138" s="212"/>
      <c r="R138" s="125" t="s">
        <v>644</v>
      </c>
      <c r="S138" s="179" t="s">
        <v>165</v>
      </c>
      <c r="T138" s="145">
        <v>2015</v>
      </c>
      <c r="U138" s="125"/>
      <c r="V138" s="179"/>
      <c r="W138" s="179"/>
      <c r="X138" s="180">
        <v>0</v>
      </c>
      <c r="Y138" s="181">
        <v>0</v>
      </c>
      <c r="Z138" s="181">
        <v>0</v>
      </c>
      <c r="AA138" s="181">
        <v>0.5</v>
      </c>
      <c r="AB138" s="180">
        <v>0</v>
      </c>
      <c r="AC138" s="182">
        <v>0</v>
      </c>
      <c r="AD138" s="179"/>
      <c r="AE138" s="119">
        <v>0</v>
      </c>
      <c r="AF138" s="119">
        <v>0</v>
      </c>
      <c r="AG138" s="119">
        <v>0</v>
      </c>
      <c r="AH138" s="119">
        <v>0</v>
      </c>
      <c r="AI138" s="119">
        <v>0</v>
      </c>
      <c r="AJ138" s="119">
        <v>0</v>
      </c>
      <c r="AK138" s="179"/>
      <c r="AL138" s="179"/>
      <c r="AM138" s="259">
        <v>2690000</v>
      </c>
      <c r="AN138" s="228"/>
      <c r="AO138" s="228"/>
      <c r="AP138" s="119">
        <v>0</v>
      </c>
      <c r="AQ138" s="119">
        <v>0</v>
      </c>
      <c r="AR138" s="119">
        <v>0</v>
      </c>
      <c r="AS138" s="119">
        <v>0</v>
      </c>
      <c r="AT138" s="119">
        <v>0</v>
      </c>
      <c r="AU138" s="119">
        <v>0</v>
      </c>
      <c r="AV138" s="119">
        <v>0</v>
      </c>
      <c r="AW138" s="119">
        <v>0</v>
      </c>
      <c r="AX138" s="119">
        <v>0</v>
      </c>
      <c r="AY138" s="125"/>
      <c r="AZ138" s="217"/>
      <c r="BA138" s="178"/>
    </row>
    <row r="139" spans="1:53" s="147" customFormat="1" ht="141.75" x14ac:dyDescent="0.25">
      <c r="A139" s="216" t="s">
        <v>647</v>
      </c>
      <c r="B139" s="126" t="s">
        <v>129</v>
      </c>
      <c r="C139" s="125">
        <v>2015</v>
      </c>
      <c r="D139" s="125" t="s">
        <v>648</v>
      </c>
      <c r="E139" s="125"/>
      <c r="F139" s="125"/>
      <c r="G139" s="125" t="s">
        <v>649</v>
      </c>
      <c r="H139" s="125" t="s">
        <v>1352</v>
      </c>
      <c r="I139" s="127">
        <v>28.660578000000005</v>
      </c>
      <c r="J139" s="127">
        <v>-81.366007999999979</v>
      </c>
      <c r="K139" s="125" t="s">
        <v>160</v>
      </c>
      <c r="L139" s="125" t="s">
        <v>155</v>
      </c>
      <c r="M139" s="125" t="s">
        <v>650</v>
      </c>
      <c r="N139" s="126" t="s">
        <v>650</v>
      </c>
      <c r="O139" s="125" t="s">
        <v>219</v>
      </c>
      <c r="P139" s="129"/>
      <c r="Q139" s="129"/>
      <c r="R139" s="125" t="s">
        <v>321</v>
      </c>
      <c r="S139" s="125" t="s">
        <v>165</v>
      </c>
      <c r="T139" s="125">
        <v>2020</v>
      </c>
      <c r="U139" s="179" t="s">
        <v>199</v>
      </c>
      <c r="V139" s="125"/>
      <c r="W139" s="125"/>
      <c r="X139" s="148">
        <v>0</v>
      </c>
      <c r="Y139" s="148">
        <v>0</v>
      </c>
      <c r="Z139" s="148">
        <v>0</v>
      </c>
      <c r="AA139" s="148">
        <v>0</v>
      </c>
      <c r="AB139" s="148">
        <v>8</v>
      </c>
      <c r="AC139" s="148">
        <v>0</v>
      </c>
      <c r="AD139" s="125"/>
      <c r="AE139" s="119">
        <v>0</v>
      </c>
      <c r="AF139" s="119">
        <v>0</v>
      </c>
      <c r="AG139" s="119">
        <v>0</v>
      </c>
      <c r="AH139" s="119">
        <v>0</v>
      </c>
      <c r="AI139" s="119">
        <v>0</v>
      </c>
      <c r="AJ139" s="119">
        <v>0</v>
      </c>
      <c r="AK139" s="125"/>
      <c r="AL139" s="125"/>
      <c r="AM139" s="259">
        <v>3260100</v>
      </c>
      <c r="AN139" s="150"/>
      <c r="AO139" s="150"/>
      <c r="AP139" s="119">
        <v>0</v>
      </c>
      <c r="AQ139" s="119">
        <v>0</v>
      </c>
      <c r="AR139" s="119">
        <v>0</v>
      </c>
      <c r="AS139" s="119">
        <v>0</v>
      </c>
      <c r="AT139" s="119">
        <v>0</v>
      </c>
      <c r="AU139" s="119">
        <v>0</v>
      </c>
      <c r="AV139" s="119">
        <v>0</v>
      </c>
      <c r="AW139" s="119">
        <v>0</v>
      </c>
      <c r="AX139" s="119">
        <v>0</v>
      </c>
      <c r="AY139" s="125"/>
      <c r="AZ139" s="217"/>
      <c r="BA139" s="178" t="s">
        <v>660</v>
      </c>
    </row>
    <row r="140" spans="1:53" s="147" customFormat="1" ht="220.5" x14ac:dyDescent="0.25">
      <c r="A140" s="216" t="s">
        <v>651</v>
      </c>
      <c r="B140" s="126" t="s">
        <v>129</v>
      </c>
      <c r="C140" s="125">
        <v>2023</v>
      </c>
      <c r="D140" s="125" t="s">
        <v>652</v>
      </c>
      <c r="E140" s="125"/>
      <c r="F140" s="125"/>
      <c r="G140" s="125" t="s">
        <v>653</v>
      </c>
      <c r="H140" s="125" t="s">
        <v>306</v>
      </c>
      <c r="I140" s="127">
        <v>30.057022</v>
      </c>
      <c r="J140" s="127">
        <v>-81.794899000000001</v>
      </c>
      <c r="K140" s="125" t="s">
        <v>180</v>
      </c>
      <c r="L140" s="125" t="s">
        <v>155</v>
      </c>
      <c r="M140" s="125" t="s">
        <v>654</v>
      </c>
      <c r="N140" s="126" t="s">
        <v>654</v>
      </c>
      <c r="O140" s="125" t="s">
        <v>219</v>
      </c>
      <c r="P140" s="179"/>
      <c r="Q140" s="214">
        <v>46387</v>
      </c>
      <c r="R140" s="125" t="s">
        <v>1256</v>
      </c>
      <c r="S140" s="125" t="s">
        <v>137</v>
      </c>
      <c r="T140" s="125">
        <v>2025</v>
      </c>
      <c r="U140" s="125" t="s">
        <v>419</v>
      </c>
      <c r="V140" s="125" t="s">
        <v>138</v>
      </c>
      <c r="W140" s="125" t="s">
        <v>157</v>
      </c>
      <c r="X140" s="148">
        <v>0</v>
      </c>
      <c r="Y140" s="148">
        <v>0.24199999999999999</v>
      </c>
      <c r="Z140" s="148">
        <v>0</v>
      </c>
      <c r="AA140" s="148">
        <v>0</v>
      </c>
      <c r="AB140" s="148">
        <v>0</v>
      </c>
      <c r="AC140" s="148">
        <v>0</v>
      </c>
      <c r="AD140" s="125"/>
      <c r="AE140" s="119">
        <v>0</v>
      </c>
      <c r="AF140" s="119">
        <v>0</v>
      </c>
      <c r="AG140" s="119">
        <v>0</v>
      </c>
      <c r="AH140" s="119">
        <v>0</v>
      </c>
      <c r="AI140" s="119">
        <v>0</v>
      </c>
      <c r="AJ140" s="119">
        <v>0</v>
      </c>
      <c r="AK140" s="125"/>
      <c r="AL140" s="125"/>
      <c r="AM140" s="259">
        <v>2900000</v>
      </c>
      <c r="AN140" s="150"/>
      <c r="AO140" s="150"/>
      <c r="AP140" s="119">
        <v>0</v>
      </c>
      <c r="AQ140" s="119">
        <v>0</v>
      </c>
      <c r="AR140" s="119">
        <v>0</v>
      </c>
      <c r="AS140" s="119">
        <v>0</v>
      </c>
      <c r="AT140" s="119">
        <v>0</v>
      </c>
      <c r="AU140" s="119">
        <v>0</v>
      </c>
      <c r="AV140" s="119">
        <v>0</v>
      </c>
      <c r="AW140" s="119">
        <v>0</v>
      </c>
      <c r="AX140" s="119">
        <v>0</v>
      </c>
      <c r="AY140" s="125"/>
      <c r="AZ140" s="217"/>
      <c r="BA140" s="178"/>
    </row>
    <row r="141" spans="1:53" s="147" customFormat="1" ht="63" x14ac:dyDescent="0.25">
      <c r="A141" s="229" t="s">
        <v>1353</v>
      </c>
      <c r="B141" s="126" t="s">
        <v>129</v>
      </c>
      <c r="C141" s="125">
        <v>2025</v>
      </c>
      <c r="D141" s="125" t="s">
        <v>1354</v>
      </c>
      <c r="E141" s="125" t="s">
        <v>200</v>
      </c>
      <c r="F141" s="125">
        <v>28910</v>
      </c>
      <c r="G141" s="179" t="s">
        <v>1355</v>
      </c>
      <c r="H141" s="179" t="s">
        <v>202</v>
      </c>
      <c r="I141" s="179">
        <v>28.557192000000001</v>
      </c>
      <c r="J141" s="179">
        <v>-81.196241000000001</v>
      </c>
      <c r="K141" s="179" t="s">
        <v>154</v>
      </c>
      <c r="L141" s="125" t="s">
        <v>155</v>
      </c>
      <c r="M141" s="179" t="s">
        <v>1356</v>
      </c>
      <c r="N141" s="179" t="s">
        <v>1356</v>
      </c>
      <c r="O141" s="179" t="s">
        <v>219</v>
      </c>
      <c r="P141" s="129"/>
      <c r="Q141" s="129"/>
      <c r="R141" s="238" t="s">
        <v>644</v>
      </c>
      <c r="S141" s="179" t="s">
        <v>165</v>
      </c>
      <c r="T141" s="125">
        <v>2025</v>
      </c>
      <c r="U141" s="179" t="s">
        <v>199</v>
      </c>
      <c r="V141" s="125"/>
      <c r="W141" s="125"/>
      <c r="X141" s="181">
        <v>0</v>
      </c>
      <c r="Y141" s="181">
        <v>0</v>
      </c>
      <c r="Z141" s="181">
        <v>0</v>
      </c>
      <c r="AA141" s="181">
        <v>0</v>
      </c>
      <c r="AB141" s="181">
        <v>0</v>
      </c>
      <c r="AC141" s="181">
        <v>0</v>
      </c>
      <c r="AD141" s="125"/>
      <c r="AE141" s="119">
        <v>0</v>
      </c>
      <c r="AF141" s="119">
        <v>0</v>
      </c>
      <c r="AG141" s="119">
        <v>0</v>
      </c>
      <c r="AH141" s="119">
        <v>0</v>
      </c>
      <c r="AI141" s="119">
        <v>0</v>
      </c>
      <c r="AJ141" s="119">
        <v>0</v>
      </c>
      <c r="AK141" s="125"/>
      <c r="AL141" s="125"/>
      <c r="AM141" s="259">
        <v>22000</v>
      </c>
      <c r="AN141" s="150"/>
      <c r="AO141" s="150"/>
      <c r="AP141" s="119">
        <v>0</v>
      </c>
      <c r="AQ141" s="119">
        <v>0</v>
      </c>
      <c r="AR141" s="119">
        <v>0</v>
      </c>
      <c r="AS141" s="119">
        <v>0</v>
      </c>
      <c r="AT141" s="119">
        <v>0</v>
      </c>
      <c r="AU141" s="119">
        <v>0</v>
      </c>
      <c r="AV141" s="119">
        <v>0</v>
      </c>
      <c r="AW141" s="119">
        <v>0</v>
      </c>
      <c r="AX141" s="119">
        <v>0</v>
      </c>
      <c r="AY141" s="125"/>
      <c r="AZ141" s="217"/>
      <c r="BA141" s="178"/>
    </row>
    <row r="142" spans="1:53" s="147" customFormat="1" ht="103.5" customHeight="1" x14ac:dyDescent="0.25">
      <c r="A142" s="229" t="s">
        <v>1357</v>
      </c>
      <c r="B142" s="126" t="s">
        <v>129</v>
      </c>
      <c r="C142" s="125">
        <v>2025</v>
      </c>
      <c r="D142" s="125" t="s">
        <v>1358</v>
      </c>
      <c r="E142" s="125" t="s">
        <v>200</v>
      </c>
      <c r="F142" s="125">
        <v>28909</v>
      </c>
      <c r="G142" s="179" t="s">
        <v>1359</v>
      </c>
      <c r="H142" s="179" t="s">
        <v>1360</v>
      </c>
      <c r="I142" s="179">
        <v>28.557192000000001</v>
      </c>
      <c r="J142" s="179">
        <v>-81.196241000000001</v>
      </c>
      <c r="K142" s="179" t="s">
        <v>154</v>
      </c>
      <c r="L142" s="125" t="s">
        <v>155</v>
      </c>
      <c r="M142" s="179" t="s">
        <v>1361</v>
      </c>
      <c r="N142" s="179" t="s">
        <v>1361</v>
      </c>
      <c r="O142" s="179" t="s">
        <v>219</v>
      </c>
      <c r="P142" s="129"/>
      <c r="Q142" s="129"/>
      <c r="R142" s="238" t="s">
        <v>644</v>
      </c>
      <c r="S142" s="179" t="s">
        <v>165</v>
      </c>
      <c r="T142" s="125">
        <v>2025</v>
      </c>
      <c r="U142" s="179" t="s">
        <v>199</v>
      </c>
      <c r="V142" s="125"/>
      <c r="W142" s="125"/>
      <c r="X142" s="181">
        <v>0</v>
      </c>
      <c r="Y142" s="181">
        <v>0</v>
      </c>
      <c r="Z142" s="181">
        <v>0</v>
      </c>
      <c r="AA142" s="181">
        <v>0</v>
      </c>
      <c r="AB142" s="181">
        <v>0</v>
      </c>
      <c r="AC142" s="181">
        <v>0</v>
      </c>
      <c r="AD142" s="125"/>
      <c r="AE142" s="119">
        <v>0</v>
      </c>
      <c r="AF142" s="119">
        <v>0</v>
      </c>
      <c r="AG142" s="119">
        <v>0</v>
      </c>
      <c r="AH142" s="119">
        <v>0</v>
      </c>
      <c r="AI142" s="119">
        <v>0</v>
      </c>
      <c r="AJ142" s="119">
        <v>0</v>
      </c>
      <c r="AK142" s="125"/>
      <c r="AL142" s="125"/>
      <c r="AM142" s="259">
        <v>360000</v>
      </c>
      <c r="AN142" s="150"/>
      <c r="AO142" s="150"/>
      <c r="AP142" s="119">
        <v>0</v>
      </c>
      <c r="AQ142" s="119">
        <v>0</v>
      </c>
      <c r="AR142" s="119">
        <v>0</v>
      </c>
      <c r="AS142" s="119">
        <v>0</v>
      </c>
      <c r="AT142" s="119">
        <v>0</v>
      </c>
      <c r="AU142" s="119">
        <v>0</v>
      </c>
      <c r="AV142" s="119">
        <v>0</v>
      </c>
      <c r="AW142" s="119">
        <v>0</v>
      </c>
      <c r="AX142" s="119">
        <v>0</v>
      </c>
      <c r="AY142" s="125"/>
      <c r="AZ142" s="217"/>
      <c r="BA142" s="178"/>
    </row>
    <row r="143" spans="1:53" s="147" customFormat="1" ht="155.25" customHeight="1" x14ac:dyDescent="0.25">
      <c r="A143" s="216" t="s">
        <v>655</v>
      </c>
      <c r="B143" s="126" t="s">
        <v>129</v>
      </c>
      <c r="C143" s="125">
        <v>2005</v>
      </c>
      <c r="D143" s="125" t="s">
        <v>656</v>
      </c>
      <c r="E143" s="125"/>
      <c r="F143" s="125"/>
      <c r="G143" s="125" t="s">
        <v>657</v>
      </c>
      <c r="H143" s="125" t="s">
        <v>205</v>
      </c>
      <c r="I143" s="127">
        <v>28.503699999999998</v>
      </c>
      <c r="J143" s="127">
        <v>-81.422700000000006</v>
      </c>
      <c r="K143" s="125" t="s">
        <v>160</v>
      </c>
      <c r="L143" s="125" t="s">
        <v>155</v>
      </c>
      <c r="M143" s="125" t="s">
        <v>658</v>
      </c>
      <c r="N143" s="126" t="s">
        <v>1496</v>
      </c>
      <c r="O143" s="125" t="s">
        <v>219</v>
      </c>
      <c r="P143" s="129"/>
      <c r="Q143" s="129"/>
      <c r="R143" s="179" t="s">
        <v>199</v>
      </c>
      <c r="S143" s="125" t="s">
        <v>165</v>
      </c>
      <c r="T143" s="125">
        <v>2025</v>
      </c>
      <c r="U143" s="179" t="s">
        <v>199</v>
      </c>
      <c r="V143" s="125"/>
      <c r="W143" s="125"/>
      <c r="X143" s="180">
        <v>0</v>
      </c>
      <c r="Y143" s="180">
        <v>0</v>
      </c>
      <c r="Z143" s="181">
        <v>0</v>
      </c>
      <c r="AA143" s="148">
        <v>9.1999999999999993</v>
      </c>
      <c r="AB143" s="180">
        <v>0</v>
      </c>
      <c r="AC143" s="180">
        <v>0</v>
      </c>
      <c r="AD143" s="125"/>
      <c r="AE143" s="119">
        <v>0</v>
      </c>
      <c r="AF143" s="119">
        <v>0</v>
      </c>
      <c r="AG143" s="119">
        <v>0</v>
      </c>
      <c r="AH143" s="119">
        <v>0</v>
      </c>
      <c r="AI143" s="119">
        <v>0</v>
      </c>
      <c r="AJ143" s="119">
        <v>0</v>
      </c>
      <c r="AK143" s="125"/>
      <c r="AL143" s="125"/>
      <c r="AM143" s="259">
        <v>0</v>
      </c>
      <c r="AN143" s="150"/>
      <c r="AO143" s="150"/>
      <c r="AP143" s="119">
        <v>0</v>
      </c>
      <c r="AQ143" s="119">
        <v>0</v>
      </c>
      <c r="AR143" s="119">
        <v>0</v>
      </c>
      <c r="AS143" s="119">
        <v>0</v>
      </c>
      <c r="AT143" s="119">
        <v>0</v>
      </c>
      <c r="AU143" s="119">
        <v>0</v>
      </c>
      <c r="AV143" s="119">
        <v>0</v>
      </c>
      <c r="AW143" s="119">
        <v>0</v>
      </c>
      <c r="AX143" s="119">
        <v>0</v>
      </c>
      <c r="AY143" s="125"/>
      <c r="AZ143" s="217"/>
      <c r="BA143" s="178"/>
    </row>
    <row r="144" spans="1:53" s="147" customFormat="1" ht="63" x14ac:dyDescent="0.25">
      <c r="A144" s="216" t="s">
        <v>661</v>
      </c>
      <c r="B144" s="126" t="s">
        <v>129</v>
      </c>
      <c r="C144" s="125">
        <v>2017</v>
      </c>
      <c r="D144" s="125" t="s">
        <v>662</v>
      </c>
      <c r="E144" s="125"/>
      <c r="F144" s="125"/>
      <c r="G144" s="125" t="s">
        <v>663</v>
      </c>
      <c r="H144" s="125" t="s">
        <v>1517</v>
      </c>
      <c r="I144" s="215">
        <v>29.915450166589501</v>
      </c>
      <c r="J144" s="127">
        <v>-81.371419629068399</v>
      </c>
      <c r="K144" s="125" t="s">
        <v>154</v>
      </c>
      <c r="L144" s="125" t="s">
        <v>155</v>
      </c>
      <c r="M144" s="125" t="s">
        <v>664</v>
      </c>
      <c r="N144" s="126" t="s">
        <v>664</v>
      </c>
      <c r="O144" s="125" t="s">
        <v>219</v>
      </c>
      <c r="P144" s="129"/>
      <c r="Q144" s="129"/>
      <c r="R144" s="125"/>
      <c r="S144" s="125" t="s">
        <v>137</v>
      </c>
      <c r="T144" s="125">
        <v>2017</v>
      </c>
      <c r="U144" s="125"/>
      <c r="V144" s="125"/>
      <c r="W144" s="125"/>
      <c r="X144" s="148">
        <v>0</v>
      </c>
      <c r="Y144" s="148">
        <v>2E-3</v>
      </c>
      <c r="Z144" s="148">
        <v>0</v>
      </c>
      <c r="AA144" s="148">
        <v>0</v>
      </c>
      <c r="AB144" s="148">
        <v>0</v>
      </c>
      <c r="AC144" s="148">
        <v>0</v>
      </c>
      <c r="AD144" s="125"/>
      <c r="AE144" s="119">
        <v>0</v>
      </c>
      <c r="AF144" s="119">
        <v>0</v>
      </c>
      <c r="AG144" s="119">
        <v>0</v>
      </c>
      <c r="AH144" s="119">
        <v>0</v>
      </c>
      <c r="AI144" s="119">
        <v>0</v>
      </c>
      <c r="AJ144" s="119">
        <v>0</v>
      </c>
      <c r="AK144" s="125"/>
      <c r="AL144" s="125"/>
      <c r="AM144" s="259">
        <v>90000</v>
      </c>
      <c r="AN144" s="150"/>
      <c r="AO144" s="150"/>
      <c r="AP144" s="119">
        <v>0</v>
      </c>
      <c r="AQ144" s="119">
        <v>0</v>
      </c>
      <c r="AR144" s="119">
        <v>0</v>
      </c>
      <c r="AS144" s="119">
        <v>0</v>
      </c>
      <c r="AT144" s="119">
        <v>0</v>
      </c>
      <c r="AU144" s="119">
        <v>0</v>
      </c>
      <c r="AV144" s="119">
        <v>0</v>
      </c>
      <c r="AW144" s="119">
        <v>0</v>
      </c>
      <c r="AX144" s="119">
        <v>0</v>
      </c>
      <c r="AY144" s="125"/>
      <c r="AZ144" s="217"/>
      <c r="BA144" s="178"/>
    </row>
    <row r="145" spans="1:53" s="147" customFormat="1" ht="140.25" customHeight="1" x14ac:dyDescent="0.25">
      <c r="A145" s="216" t="s">
        <v>665</v>
      </c>
      <c r="B145" s="126" t="s">
        <v>129</v>
      </c>
      <c r="C145" s="125">
        <v>2020</v>
      </c>
      <c r="D145" s="125" t="s">
        <v>666</v>
      </c>
      <c r="E145" s="125"/>
      <c r="F145" s="125"/>
      <c r="G145" s="125" t="s">
        <v>667</v>
      </c>
      <c r="H145" s="125" t="s">
        <v>668</v>
      </c>
      <c r="I145" s="127">
        <v>28.203448999999999</v>
      </c>
      <c r="J145" s="127">
        <v>-80.890449000000004</v>
      </c>
      <c r="K145" s="125" t="s">
        <v>447</v>
      </c>
      <c r="L145" s="125" t="s">
        <v>133</v>
      </c>
      <c r="M145" s="125" t="s">
        <v>669</v>
      </c>
      <c r="N145" s="126" t="s">
        <v>669</v>
      </c>
      <c r="O145" s="125" t="s">
        <v>219</v>
      </c>
      <c r="P145" s="129"/>
      <c r="Q145" s="129"/>
      <c r="R145" s="125" t="s">
        <v>321</v>
      </c>
      <c r="S145" s="125" t="s">
        <v>165</v>
      </c>
      <c r="T145" s="125">
        <v>2025</v>
      </c>
      <c r="U145" s="125"/>
      <c r="V145" s="125"/>
      <c r="W145" s="125"/>
      <c r="X145" s="148">
        <v>0</v>
      </c>
      <c r="Y145" s="148">
        <v>20</v>
      </c>
      <c r="Z145" s="148">
        <v>0</v>
      </c>
      <c r="AA145" s="148">
        <v>0</v>
      </c>
      <c r="AB145" s="148">
        <v>0</v>
      </c>
      <c r="AC145" s="148">
        <v>0</v>
      </c>
      <c r="AD145" s="125"/>
      <c r="AE145" s="119">
        <v>0</v>
      </c>
      <c r="AF145" s="119">
        <v>0</v>
      </c>
      <c r="AG145" s="119">
        <v>0</v>
      </c>
      <c r="AH145" s="119">
        <v>0</v>
      </c>
      <c r="AI145" s="119">
        <v>0</v>
      </c>
      <c r="AJ145" s="119">
        <v>0</v>
      </c>
      <c r="AK145" s="125"/>
      <c r="AL145" s="125"/>
      <c r="AM145" s="259">
        <v>0</v>
      </c>
      <c r="AN145" s="150"/>
      <c r="AO145" s="150"/>
      <c r="AP145" s="119">
        <v>0</v>
      </c>
      <c r="AQ145" s="119">
        <v>0</v>
      </c>
      <c r="AR145" s="119">
        <v>0</v>
      </c>
      <c r="AS145" s="119">
        <v>0</v>
      </c>
      <c r="AT145" s="119">
        <v>0</v>
      </c>
      <c r="AU145" s="119">
        <v>0</v>
      </c>
      <c r="AV145" s="119">
        <v>0</v>
      </c>
      <c r="AW145" s="119">
        <v>0</v>
      </c>
      <c r="AX145" s="119">
        <v>0</v>
      </c>
      <c r="AY145" s="125"/>
      <c r="AZ145" s="217"/>
      <c r="BA145" s="178"/>
    </row>
    <row r="146" spans="1:53" s="147" customFormat="1" ht="299.25" x14ac:dyDescent="0.25">
      <c r="A146" s="216" t="s">
        <v>670</v>
      </c>
      <c r="B146" s="126" t="s">
        <v>129</v>
      </c>
      <c r="C146" s="125">
        <v>2023</v>
      </c>
      <c r="D146" s="125" t="s">
        <v>671</v>
      </c>
      <c r="E146" s="125"/>
      <c r="F146" s="125"/>
      <c r="G146" s="125" t="s">
        <v>672</v>
      </c>
      <c r="H146" s="125" t="s">
        <v>306</v>
      </c>
      <c r="I146" s="127">
        <v>29.995656</v>
      </c>
      <c r="J146" s="239">
        <v>-81.735792000000004</v>
      </c>
      <c r="K146" s="125" t="s">
        <v>673</v>
      </c>
      <c r="L146" s="125" t="s">
        <v>155</v>
      </c>
      <c r="M146" s="125" t="s">
        <v>1362</v>
      </c>
      <c r="N146" s="126" t="s">
        <v>1362</v>
      </c>
      <c r="O146" s="125" t="s">
        <v>219</v>
      </c>
      <c r="P146" s="179"/>
      <c r="Q146" s="214">
        <v>48579</v>
      </c>
      <c r="R146" s="125" t="s">
        <v>1256</v>
      </c>
      <c r="S146" s="125" t="s">
        <v>137</v>
      </c>
      <c r="T146" s="125">
        <v>2025</v>
      </c>
      <c r="U146" s="125" t="s">
        <v>419</v>
      </c>
      <c r="V146" s="125" t="s">
        <v>138</v>
      </c>
      <c r="W146" s="125" t="s">
        <v>157</v>
      </c>
      <c r="X146" s="148">
        <v>0</v>
      </c>
      <c r="Y146" s="148">
        <v>2.2000000000000002</v>
      </c>
      <c r="Z146" s="148">
        <v>0</v>
      </c>
      <c r="AA146" s="148">
        <v>0</v>
      </c>
      <c r="AB146" s="148">
        <v>0</v>
      </c>
      <c r="AC146" s="148">
        <v>0</v>
      </c>
      <c r="AD146" s="125"/>
      <c r="AE146" s="119">
        <v>0</v>
      </c>
      <c r="AF146" s="119">
        <v>0</v>
      </c>
      <c r="AG146" s="119">
        <v>0</v>
      </c>
      <c r="AH146" s="119">
        <v>0</v>
      </c>
      <c r="AI146" s="119">
        <v>0</v>
      </c>
      <c r="AJ146" s="119">
        <v>0</v>
      </c>
      <c r="AK146" s="125"/>
      <c r="AL146" s="125"/>
      <c r="AM146" s="259">
        <v>13600000</v>
      </c>
      <c r="AN146" s="150"/>
      <c r="AO146" s="150"/>
      <c r="AP146" s="119">
        <v>0</v>
      </c>
      <c r="AQ146" s="119">
        <v>0</v>
      </c>
      <c r="AR146" s="119">
        <v>0</v>
      </c>
      <c r="AS146" s="119">
        <v>0</v>
      </c>
      <c r="AT146" s="119">
        <v>0</v>
      </c>
      <c r="AU146" s="119">
        <v>0</v>
      </c>
      <c r="AV146" s="119">
        <v>0</v>
      </c>
      <c r="AW146" s="119">
        <v>0</v>
      </c>
      <c r="AX146" s="119">
        <v>0</v>
      </c>
      <c r="AY146" s="125"/>
      <c r="AZ146" s="217"/>
      <c r="BA146" s="178"/>
    </row>
    <row r="147" spans="1:53" s="147" customFormat="1" ht="148.5" customHeight="1" x14ac:dyDescent="0.25">
      <c r="A147" s="216" t="s">
        <v>674</v>
      </c>
      <c r="B147" s="126" t="s">
        <v>129</v>
      </c>
      <c r="C147" s="125">
        <v>2017</v>
      </c>
      <c r="D147" s="125" t="s">
        <v>675</v>
      </c>
      <c r="E147" s="125"/>
      <c r="F147" s="125"/>
      <c r="G147" s="125" t="s">
        <v>676</v>
      </c>
      <c r="H147" s="125" t="s">
        <v>293</v>
      </c>
      <c r="I147" s="127">
        <v>29.651975</v>
      </c>
      <c r="J147" s="127">
        <v>-82.324938000000003</v>
      </c>
      <c r="K147" s="125" t="s">
        <v>154</v>
      </c>
      <c r="L147" s="125" t="s">
        <v>155</v>
      </c>
      <c r="M147" s="125" t="s">
        <v>677</v>
      </c>
      <c r="N147" s="126" t="s">
        <v>678</v>
      </c>
      <c r="O147" s="125" t="s">
        <v>219</v>
      </c>
      <c r="P147" s="129"/>
      <c r="Q147" s="129"/>
      <c r="R147" s="125"/>
      <c r="S147" s="125" t="s">
        <v>137</v>
      </c>
      <c r="T147" s="125">
        <v>2017</v>
      </c>
      <c r="U147" s="125"/>
      <c r="V147" s="125"/>
      <c r="W147" s="125"/>
      <c r="X147" s="148">
        <v>0</v>
      </c>
      <c r="Y147" s="148">
        <v>5.4600000000000003E-2</v>
      </c>
      <c r="Z147" s="148">
        <v>0</v>
      </c>
      <c r="AA147" s="148">
        <v>0</v>
      </c>
      <c r="AB147" s="148">
        <v>0</v>
      </c>
      <c r="AC147" s="148">
        <v>0</v>
      </c>
      <c r="AD147" s="125"/>
      <c r="AE147" s="119">
        <v>0</v>
      </c>
      <c r="AF147" s="119">
        <v>0</v>
      </c>
      <c r="AG147" s="119">
        <v>0</v>
      </c>
      <c r="AH147" s="119">
        <v>0</v>
      </c>
      <c r="AI147" s="119">
        <v>0</v>
      </c>
      <c r="AJ147" s="119">
        <v>0</v>
      </c>
      <c r="AK147" s="125"/>
      <c r="AL147" s="125"/>
      <c r="AM147" s="259">
        <v>1450000</v>
      </c>
      <c r="AN147" s="150"/>
      <c r="AO147" s="150"/>
      <c r="AP147" s="119">
        <v>0</v>
      </c>
      <c r="AQ147" s="119">
        <v>0</v>
      </c>
      <c r="AR147" s="119">
        <v>0</v>
      </c>
      <c r="AS147" s="119">
        <v>0</v>
      </c>
      <c r="AT147" s="119">
        <v>0</v>
      </c>
      <c r="AU147" s="119">
        <v>0</v>
      </c>
      <c r="AV147" s="119">
        <v>0</v>
      </c>
      <c r="AW147" s="119">
        <v>0</v>
      </c>
      <c r="AX147" s="119">
        <v>0</v>
      </c>
      <c r="AY147" s="125"/>
      <c r="AZ147" s="217"/>
      <c r="BA147" s="178"/>
    </row>
    <row r="148" spans="1:53" s="147" customFormat="1" ht="110.25" x14ac:dyDescent="0.25">
      <c r="A148" s="216" t="s">
        <v>679</v>
      </c>
      <c r="B148" s="126" t="s">
        <v>129</v>
      </c>
      <c r="C148" s="125">
        <v>2017</v>
      </c>
      <c r="D148" s="125" t="s">
        <v>680</v>
      </c>
      <c r="E148" s="125"/>
      <c r="F148" s="125"/>
      <c r="G148" s="125" t="s">
        <v>681</v>
      </c>
      <c r="H148" s="125" t="s">
        <v>293</v>
      </c>
      <c r="I148" s="127">
        <v>29.651975</v>
      </c>
      <c r="J148" s="127">
        <v>-82.324938000000003</v>
      </c>
      <c r="K148" s="125" t="s">
        <v>154</v>
      </c>
      <c r="L148" s="125" t="s">
        <v>155</v>
      </c>
      <c r="M148" s="125" t="s">
        <v>677</v>
      </c>
      <c r="N148" s="126" t="s">
        <v>682</v>
      </c>
      <c r="O148" s="125" t="s">
        <v>219</v>
      </c>
      <c r="P148" s="129"/>
      <c r="Q148" s="129"/>
      <c r="R148" s="125"/>
      <c r="S148" s="125" t="s">
        <v>137</v>
      </c>
      <c r="T148" s="125">
        <v>2017</v>
      </c>
      <c r="U148" s="125"/>
      <c r="V148" s="125"/>
      <c r="W148" s="125"/>
      <c r="X148" s="148">
        <v>0</v>
      </c>
      <c r="Y148" s="148">
        <v>0.4</v>
      </c>
      <c r="Z148" s="148">
        <v>0</v>
      </c>
      <c r="AA148" s="148">
        <v>0</v>
      </c>
      <c r="AB148" s="148">
        <v>0</v>
      </c>
      <c r="AC148" s="148">
        <v>0</v>
      </c>
      <c r="AD148" s="125"/>
      <c r="AE148" s="119">
        <v>0</v>
      </c>
      <c r="AF148" s="119">
        <v>0</v>
      </c>
      <c r="AG148" s="119">
        <v>0</v>
      </c>
      <c r="AH148" s="119">
        <v>0</v>
      </c>
      <c r="AI148" s="119">
        <v>0</v>
      </c>
      <c r="AJ148" s="119">
        <v>0</v>
      </c>
      <c r="AK148" s="125"/>
      <c r="AL148" s="125"/>
      <c r="AM148" s="259">
        <v>13050000</v>
      </c>
      <c r="AN148" s="150"/>
      <c r="AO148" s="150"/>
      <c r="AP148" s="119">
        <v>0</v>
      </c>
      <c r="AQ148" s="119">
        <v>0</v>
      </c>
      <c r="AR148" s="119">
        <v>0</v>
      </c>
      <c r="AS148" s="119">
        <v>0</v>
      </c>
      <c r="AT148" s="119">
        <v>0</v>
      </c>
      <c r="AU148" s="119">
        <v>0</v>
      </c>
      <c r="AV148" s="119">
        <v>0</v>
      </c>
      <c r="AW148" s="119">
        <v>0</v>
      </c>
      <c r="AX148" s="119">
        <v>0</v>
      </c>
      <c r="AY148" s="125"/>
      <c r="AZ148" s="217"/>
      <c r="BA148" s="178"/>
    </row>
    <row r="149" spans="1:53" s="147" customFormat="1" ht="157.5" x14ac:dyDescent="0.25">
      <c r="A149" s="216" t="s">
        <v>683</v>
      </c>
      <c r="B149" s="126" t="s">
        <v>129</v>
      </c>
      <c r="C149" s="125">
        <v>2017</v>
      </c>
      <c r="D149" s="125" t="s">
        <v>684</v>
      </c>
      <c r="E149" s="125"/>
      <c r="F149" s="125"/>
      <c r="G149" s="125" t="s">
        <v>685</v>
      </c>
      <c r="H149" s="125" t="s">
        <v>236</v>
      </c>
      <c r="I149" s="127">
        <v>29.821583</v>
      </c>
      <c r="J149" s="127">
        <v>-81.385345000000001</v>
      </c>
      <c r="K149" s="125" t="s">
        <v>154</v>
      </c>
      <c r="L149" s="125" t="s">
        <v>155</v>
      </c>
      <c r="M149" s="125" t="s">
        <v>686</v>
      </c>
      <c r="N149" s="126" t="s">
        <v>687</v>
      </c>
      <c r="O149" s="125" t="s">
        <v>219</v>
      </c>
      <c r="P149" s="129"/>
      <c r="Q149" s="129"/>
      <c r="R149" s="125" t="s">
        <v>1286</v>
      </c>
      <c r="S149" s="125" t="s">
        <v>137</v>
      </c>
      <c r="T149" s="125">
        <v>2025</v>
      </c>
      <c r="U149" s="125" t="s">
        <v>419</v>
      </c>
      <c r="V149" s="125" t="s">
        <v>138</v>
      </c>
      <c r="W149" s="125" t="s">
        <v>157</v>
      </c>
      <c r="X149" s="148">
        <v>0</v>
      </c>
      <c r="Y149" s="148">
        <v>0.19</v>
      </c>
      <c r="Z149" s="148">
        <v>0</v>
      </c>
      <c r="AA149" s="148">
        <v>0</v>
      </c>
      <c r="AB149" s="148">
        <v>0</v>
      </c>
      <c r="AC149" s="148">
        <v>0</v>
      </c>
      <c r="AD149" s="125"/>
      <c r="AE149" s="119">
        <v>0</v>
      </c>
      <c r="AF149" s="119">
        <v>0</v>
      </c>
      <c r="AG149" s="119">
        <v>0</v>
      </c>
      <c r="AH149" s="119">
        <v>0</v>
      </c>
      <c r="AI149" s="119">
        <v>0</v>
      </c>
      <c r="AJ149" s="119">
        <v>0</v>
      </c>
      <c r="AK149" s="125"/>
      <c r="AL149" s="125"/>
      <c r="AM149" s="259">
        <v>3800000</v>
      </c>
      <c r="AN149" s="150"/>
      <c r="AO149" s="150"/>
      <c r="AP149" s="119">
        <v>0</v>
      </c>
      <c r="AQ149" s="119">
        <v>0</v>
      </c>
      <c r="AR149" s="119">
        <v>0</v>
      </c>
      <c r="AS149" s="119">
        <v>0</v>
      </c>
      <c r="AT149" s="119">
        <v>0</v>
      </c>
      <c r="AU149" s="119">
        <v>0</v>
      </c>
      <c r="AV149" s="119">
        <v>0</v>
      </c>
      <c r="AW149" s="119">
        <v>0</v>
      </c>
      <c r="AX149" s="119">
        <v>0</v>
      </c>
      <c r="AY149" s="125"/>
      <c r="AZ149" s="217"/>
      <c r="BA149" s="178"/>
    </row>
    <row r="150" spans="1:53" s="147" customFormat="1" ht="159.75" customHeight="1" x14ac:dyDescent="0.25">
      <c r="A150" s="216" t="s">
        <v>688</v>
      </c>
      <c r="B150" s="126" t="s">
        <v>129</v>
      </c>
      <c r="C150" s="125">
        <v>2023</v>
      </c>
      <c r="D150" s="125" t="s">
        <v>689</v>
      </c>
      <c r="E150" s="125"/>
      <c r="F150" s="125"/>
      <c r="G150" s="125" t="s">
        <v>690</v>
      </c>
      <c r="H150" s="125" t="s">
        <v>293</v>
      </c>
      <c r="I150" s="127">
        <v>29.621058000000001</v>
      </c>
      <c r="J150" s="127">
        <v>-82.496493000000001</v>
      </c>
      <c r="K150" s="125" t="s">
        <v>160</v>
      </c>
      <c r="L150" s="125" t="s">
        <v>155</v>
      </c>
      <c r="M150" s="125" t="s">
        <v>691</v>
      </c>
      <c r="N150" s="126" t="s">
        <v>691</v>
      </c>
      <c r="O150" s="125" t="s">
        <v>219</v>
      </c>
      <c r="P150" s="179"/>
      <c r="Q150" s="214">
        <v>46387</v>
      </c>
      <c r="R150" s="125" t="s">
        <v>426</v>
      </c>
      <c r="S150" s="125" t="s">
        <v>137</v>
      </c>
      <c r="T150" s="125">
        <v>2025</v>
      </c>
      <c r="U150" s="125" t="s">
        <v>419</v>
      </c>
      <c r="V150" s="125" t="s">
        <v>138</v>
      </c>
      <c r="W150" s="125" t="s">
        <v>157</v>
      </c>
      <c r="X150" s="148">
        <v>0</v>
      </c>
      <c r="Y150" s="148">
        <v>0</v>
      </c>
      <c r="Z150" s="148">
        <v>0</v>
      </c>
      <c r="AA150" s="148">
        <v>0.7</v>
      </c>
      <c r="AB150" s="148">
        <v>0</v>
      </c>
      <c r="AC150" s="148">
        <v>0</v>
      </c>
      <c r="AD150" s="125"/>
      <c r="AE150" s="119">
        <v>0</v>
      </c>
      <c r="AF150" s="119">
        <v>0</v>
      </c>
      <c r="AG150" s="119">
        <v>0</v>
      </c>
      <c r="AH150" s="119">
        <v>0</v>
      </c>
      <c r="AI150" s="119">
        <v>0</v>
      </c>
      <c r="AJ150" s="119">
        <v>0</v>
      </c>
      <c r="AK150" s="125"/>
      <c r="AL150" s="125"/>
      <c r="AM150" s="259">
        <v>1800000</v>
      </c>
      <c r="AN150" s="150"/>
      <c r="AO150" s="150"/>
      <c r="AP150" s="119">
        <v>0</v>
      </c>
      <c r="AQ150" s="119">
        <v>0</v>
      </c>
      <c r="AR150" s="119">
        <v>0</v>
      </c>
      <c r="AS150" s="119">
        <v>0</v>
      </c>
      <c r="AT150" s="119">
        <v>0</v>
      </c>
      <c r="AU150" s="119">
        <v>0</v>
      </c>
      <c r="AV150" s="119">
        <v>0</v>
      </c>
      <c r="AW150" s="119">
        <v>0</v>
      </c>
      <c r="AX150" s="119">
        <v>0</v>
      </c>
      <c r="AY150" s="125"/>
      <c r="AZ150" s="217"/>
      <c r="BA150" s="178"/>
    </row>
    <row r="151" spans="1:53" s="147" customFormat="1" ht="230.25" customHeight="1" x14ac:dyDescent="0.25">
      <c r="A151" s="216" t="s">
        <v>692</v>
      </c>
      <c r="B151" s="126" t="s">
        <v>129</v>
      </c>
      <c r="C151" s="125">
        <v>2023</v>
      </c>
      <c r="D151" s="125" t="s">
        <v>693</v>
      </c>
      <c r="E151" s="125" t="s">
        <v>200</v>
      </c>
      <c r="F151" s="125" t="s">
        <v>292</v>
      </c>
      <c r="G151" s="125" t="s">
        <v>694</v>
      </c>
      <c r="H151" s="125" t="s">
        <v>293</v>
      </c>
      <c r="I151" s="127">
        <v>29.592901999999999</v>
      </c>
      <c r="J151" s="127">
        <v>-82.423158000000001</v>
      </c>
      <c r="K151" s="125" t="s">
        <v>160</v>
      </c>
      <c r="L151" s="125" t="s">
        <v>155</v>
      </c>
      <c r="M151" s="125" t="s">
        <v>1363</v>
      </c>
      <c r="N151" s="126" t="s">
        <v>1363</v>
      </c>
      <c r="O151" s="125" t="s">
        <v>219</v>
      </c>
      <c r="P151" s="179"/>
      <c r="Q151" s="214">
        <v>51501</v>
      </c>
      <c r="R151" s="125" t="s">
        <v>426</v>
      </c>
      <c r="S151" s="125" t="s">
        <v>137</v>
      </c>
      <c r="T151" s="125">
        <v>2025</v>
      </c>
      <c r="U151" s="125" t="s">
        <v>419</v>
      </c>
      <c r="V151" s="125" t="s">
        <v>138</v>
      </c>
      <c r="W151" s="125" t="s">
        <v>157</v>
      </c>
      <c r="X151" s="148">
        <v>0</v>
      </c>
      <c r="Y151" s="148">
        <v>0</v>
      </c>
      <c r="Z151" s="148">
        <v>0</v>
      </c>
      <c r="AA151" s="148">
        <v>0.5</v>
      </c>
      <c r="AB151" s="148">
        <v>0</v>
      </c>
      <c r="AC151" s="148">
        <v>0</v>
      </c>
      <c r="AD151" s="125"/>
      <c r="AE151" s="119">
        <v>0</v>
      </c>
      <c r="AF151" s="119">
        <v>0</v>
      </c>
      <c r="AG151" s="119">
        <v>0</v>
      </c>
      <c r="AH151" s="119">
        <v>0</v>
      </c>
      <c r="AI151" s="119">
        <v>0</v>
      </c>
      <c r="AJ151" s="119">
        <v>0</v>
      </c>
      <c r="AK151" s="125"/>
      <c r="AL151" s="125"/>
      <c r="AM151" s="259">
        <v>5000000</v>
      </c>
      <c r="AN151" s="150"/>
      <c r="AO151" s="150"/>
      <c r="AP151" s="119">
        <v>0</v>
      </c>
      <c r="AQ151" s="119">
        <v>0</v>
      </c>
      <c r="AR151" s="119">
        <v>0</v>
      </c>
      <c r="AS151" s="119">
        <v>0</v>
      </c>
      <c r="AT151" s="119">
        <v>0</v>
      </c>
      <c r="AU151" s="119">
        <v>0</v>
      </c>
      <c r="AV151" s="119">
        <v>0</v>
      </c>
      <c r="AW151" s="119">
        <v>0</v>
      </c>
      <c r="AX151" s="119">
        <v>0</v>
      </c>
      <c r="AY151" s="125"/>
      <c r="AZ151" s="217"/>
      <c r="BA151" s="178"/>
    </row>
    <row r="152" spans="1:53" s="147" customFormat="1" ht="110.25" x14ac:dyDescent="0.25">
      <c r="A152" s="216" t="s">
        <v>294</v>
      </c>
      <c r="B152" s="126" t="s">
        <v>129</v>
      </c>
      <c r="C152" s="125">
        <v>2017</v>
      </c>
      <c r="D152" s="125" t="s">
        <v>695</v>
      </c>
      <c r="E152" s="125"/>
      <c r="F152" s="125"/>
      <c r="G152" s="125" t="s">
        <v>696</v>
      </c>
      <c r="H152" s="125" t="s">
        <v>306</v>
      </c>
      <c r="I152" s="127">
        <v>30.115051999999999</v>
      </c>
      <c r="J152" s="127">
        <v>-81.815207999999998</v>
      </c>
      <c r="K152" s="125" t="s">
        <v>176</v>
      </c>
      <c r="L152" s="125" t="s">
        <v>155</v>
      </c>
      <c r="M152" s="234" t="s">
        <v>1364</v>
      </c>
      <c r="N152" s="126" t="s">
        <v>296</v>
      </c>
      <c r="O152" s="125" t="s">
        <v>219</v>
      </c>
      <c r="P152" s="129"/>
      <c r="Q152" s="225">
        <v>47483</v>
      </c>
      <c r="R152" s="125" t="s">
        <v>426</v>
      </c>
      <c r="S152" s="125" t="s">
        <v>137</v>
      </c>
      <c r="T152" s="125">
        <v>2025</v>
      </c>
      <c r="U152" s="125" t="s">
        <v>419</v>
      </c>
      <c r="V152" s="125" t="s">
        <v>138</v>
      </c>
      <c r="W152" s="125" t="s">
        <v>157</v>
      </c>
      <c r="X152" s="148">
        <v>0</v>
      </c>
      <c r="Y152" s="148">
        <v>0</v>
      </c>
      <c r="Z152" s="148">
        <v>0</v>
      </c>
      <c r="AA152" s="148">
        <v>7.5</v>
      </c>
      <c r="AB152" s="148">
        <v>0</v>
      </c>
      <c r="AC152" s="148">
        <v>0</v>
      </c>
      <c r="AD152" s="125"/>
      <c r="AE152" s="119">
        <v>0</v>
      </c>
      <c r="AF152" s="119">
        <v>0</v>
      </c>
      <c r="AG152" s="119">
        <v>0</v>
      </c>
      <c r="AH152" s="119">
        <v>0</v>
      </c>
      <c r="AI152" s="119">
        <v>0</v>
      </c>
      <c r="AJ152" s="119">
        <v>0</v>
      </c>
      <c r="AK152" s="125"/>
      <c r="AL152" s="125"/>
      <c r="AM152" s="259">
        <v>7500000</v>
      </c>
      <c r="AN152" s="150"/>
      <c r="AO152" s="150"/>
      <c r="AP152" s="119">
        <v>0</v>
      </c>
      <c r="AQ152" s="119">
        <v>0</v>
      </c>
      <c r="AR152" s="119">
        <v>0</v>
      </c>
      <c r="AS152" s="119">
        <v>0</v>
      </c>
      <c r="AT152" s="119">
        <v>0</v>
      </c>
      <c r="AU152" s="119">
        <v>0</v>
      </c>
      <c r="AV152" s="119">
        <v>0</v>
      </c>
      <c r="AW152" s="119">
        <v>0</v>
      </c>
      <c r="AX152" s="119">
        <v>0</v>
      </c>
      <c r="AY152" s="125"/>
      <c r="AZ152" s="217"/>
      <c r="BA152" s="178"/>
    </row>
    <row r="153" spans="1:53" s="147" customFormat="1" ht="243" customHeight="1" x14ac:dyDescent="0.25">
      <c r="A153" s="216" t="s">
        <v>697</v>
      </c>
      <c r="B153" s="126" t="s">
        <v>129</v>
      </c>
      <c r="C153" s="125">
        <v>2023</v>
      </c>
      <c r="D153" s="125" t="s">
        <v>698</v>
      </c>
      <c r="E153" s="125"/>
      <c r="F153" s="125"/>
      <c r="G153" s="125" t="s">
        <v>699</v>
      </c>
      <c r="H153" s="125" t="s">
        <v>306</v>
      </c>
      <c r="I153" s="127">
        <v>30.115051999999999</v>
      </c>
      <c r="J153" s="127">
        <v>-81.815207999999998</v>
      </c>
      <c r="K153" s="125" t="s">
        <v>160</v>
      </c>
      <c r="L153" s="125" t="s">
        <v>155</v>
      </c>
      <c r="M153" s="125" t="s">
        <v>700</v>
      </c>
      <c r="N153" s="126" t="s">
        <v>700</v>
      </c>
      <c r="O153" s="125" t="s">
        <v>219</v>
      </c>
      <c r="P153" s="179"/>
      <c r="Q153" s="214">
        <v>47483</v>
      </c>
      <c r="R153" s="125" t="s">
        <v>238</v>
      </c>
      <c r="S153" s="125" t="s">
        <v>137</v>
      </c>
      <c r="T153" s="125">
        <v>2023</v>
      </c>
      <c r="U153" s="125" t="s">
        <v>138</v>
      </c>
      <c r="V153" s="125"/>
      <c r="W153" s="125" t="s">
        <v>239</v>
      </c>
      <c r="X153" s="148">
        <v>0</v>
      </c>
      <c r="Y153" s="148">
        <v>0</v>
      </c>
      <c r="Z153" s="148">
        <v>0</v>
      </c>
      <c r="AA153" s="148">
        <v>0</v>
      </c>
      <c r="AB153" s="148">
        <v>5.6</v>
      </c>
      <c r="AC153" s="148">
        <v>0</v>
      </c>
      <c r="AD153" s="125"/>
      <c r="AE153" s="119">
        <v>0</v>
      </c>
      <c r="AF153" s="119">
        <v>0</v>
      </c>
      <c r="AG153" s="119">
        <v>0</v>
      </c>
      <c r="AH153" s="119">
        <v>0</v>
      </c>
      <c r="AI153" s="119">
        <v>0</v>
      </c>
      <c r="AJ153" s="119">
        <v>0</v>
      </c>
      <c r="AK153" s="125"/>
      <c r="AL153" s="125"/>
      <c r="AM153" s="259">
        <v>13107640</v>
      </c>
      <c r="AN153" s="150"/>
      <c r="AO153" s="150"/>
      <c r="AP153" s="119">
        <v>0</v>
      </c>
      <c r="AQ153" s="119">
        <v>0</v>
      </c>
      <c r="AR153" s="119">
        <v>0</v>
      </c>
      <c r="AS153" s="119">
        <v>0</v>
      </c>
      <c r="AT153" s="119">
        <v>0</v>
      </c>
      <c r="AU153" s="119">
        <v>0</v>
      </c>
      <c r="AV153" s="119">
        <v>0</v>
      </c>
      <c r="AW153" s="119">
        <v>0</v>
      </c>
      <c r="AX153" s="119">
        <v>0</v>
      </c>
      <c r="AY153" s="125"/>
      <c r="AZ153" s="217"/>
      <c r="BA153" s="178"/>
    </row>
    <row r="154" spans="1:53" s="147" customFormat="1" ht="78.75" x14ac:dyDescent="0.25">
      <c r="A154" s="216" t="s">
        <v>1365</v>
      </c>
      <c r="B154" s="126" t="s">
        <v>129</v>
      </c>
      <c r="C154" s="125">
        <v>2025</v>
      </c>
      <c r="D154" s="125" t="s">
        <v>1358</v>
      </c>
      <c r="E154" s="125"/>
      <c r="F154" s="125"/>
      <c r="G154" s="125" t="s">
        <v>1366</v>
      </c>
      <c r="H154" s="125" t="s">
        <v>236</v>
      </c>
      <c r="I154" s="127">
        <v>29.915144000000002</v>
      </c>
      <c r="J154" s="127">
        <v>-81.371498000000003</v>
      </c>
      <c r="K154" s="125" t="s">
        <v>160</v>
      </c>
      <c r="L154" s="125" t="s">
        <v>155</v>
      </c>
      <c r="M154" s="125" t="s">
        <v>1367</v>
      </c>
      <c r="N154" s="126" t="s">
        <v>1367</v>
      </c>
      <c r="O154" s="125" t="s">
        <v>219</v>
      </c>
      <c r="P154" s="129"/>
      <c r="Q154" s="225">
        <v>49674</v>
      </c>
      <c r="R154" s="125"/>
      <c r="S154" s="125" t="s">
        <v>137</v>
      </c>
      <c r="T154" s="125">
        <v>2025</v>
      </c>
      <c r="U154" s="125" t="s">
        <v>419</v>
      </c>
      <c r="V154" s="125" t="s">
        <v>138</v>
      </c>
      <c r="W154" s="125" t="s">
        <v>157</v>
      </c>
      <c r="X154" s="148">
        <v>0</v>
      </c>
      <c r="Y154" s="148">
        <v>0</v>
      </c>
      <c r="Z154" s="148">
        <v>0</v>
      </c>
      <c r="AA154" s="148">
        <v>0.5</v>
      </c>
      <c r="AB154" s="148">
        <v>0</v>
      </c>
      <c r="AC154" s="148">
        <v>0</v>
      </c>
      <c r="AD154" s="125"/>
      <c r="AE154" s="119">
        <v>0</v>
      </c>
      <c r="AF154" s="119">
        <v>0</v>
      </c>
      <c r="AG154" s="119">
        <v>0</v>
      </c>
      <c r="AH154" s="119">
        <v>0</v>
      </c>
      <c r="AI154" s="119">
        <v>0</v>
      </c>
      <c r="AJ154" s="119">
        <v>0</v>
      </c>
      <c r="AK154" s="125"/>
      <c r="AL154" s="125"/>
      <c r="AM154" s="259">
        <v>39500000</v>
      </c>
      <c r="AN154" s="125"/>
      <c r="AO154" s="125"/>
      <c r="AP154" s="119">
        <v>0</v>
      </c>
      <c r="AQ154" s="119">
        <v>0</v>
      </c>
      <c r="AR154" s="119">
        <v>0</v>
      </c>
      <c r="AS154" s="119">
        <v>0</v>
      </c>
      <c r="AT154" s="119">
        <v>0</v>
      </c>
      <c r="AU154" s="119">
        <v>0</v>
      </c>
      <c r="AV154" s="119">
        <v>0</v>
      </c>
      <c r="AW154" s="119">
        <v>0</v>
      </c>
      <c r="AX154" s="119">
        <v>0</v>
      </c>
      <c r="AY154" s="125"/>
      <c r="AZ154" s="217"/>
      <c r="BA154" s="178"/>
    </row>
    <row r="155" spans="1:53" s="147" customFormat="1" ht="78.75" x14ac:dyDescent="0.25">
      <c r="A155" s="216" t="s">
        <v>701</v>
      </c>
      <c r="B155" s="126" t="s">
        <v>129</v>
      </c>
      <c r="C155" s="125">
        <v>2019</v>
      </c>
      <c r="D155" s="125" t="s">
        <v>702</v>
      </c>
      <c r="E155" s="125"/>
      <c r="F155" s="125"/>
      <c r="G155" s="125" t="s">
        <v>703</v>
      </c>
      <c r="H155" s="125" t="s">
        <v>704</v>
      </c>
      <c r="I155" s="127">
        <v>29.081254999999999</v>
      </c>
      <c r="J155" s="127">
        <v>-80.987855999999994</v>
      </c>
      <c r="K155" s="125" t="s">
        <v>160</v>
      </c>
      <c r="L155" s="125" t="s">
        <v>155</v>
      </c>
      <c r="M155" s="125" t="s">
        <v>705</v>
      </c>
      <c r="N155" s="126" t="s">
        <v>1368</v>
      </c>
      <c r="O155" s="125" t="s">
        <v>219</v>
      </c>
      <c r="P155" s="129"/>
      <c r="Q155" s="129"/>
      <c r="R155" s="125" t="s">
        <v>1294</v>
      </c>
      <c r="S155" s="125" t="s">
        <v>151</v>
      </c>
      <c r="T155" s="125">
        <v>2019</v>
      </c>
      <c r="U155" s="125" t="s">
        <v>1294</v>
      </c>
      <c r="V155" s="125"/>
      <c r="W155" s="125" t="s">
        <v>226</v>
      </c>
      <c r="X155" s="148">
        <v>0</v>
      </c>
      <c r="Y155" s="148">
        <v>0</v>
      </c>
      <c r="Z155" s="148">
        <v>0</v>
      </c>
      <c r="AA155" s="148">
        <v>9.3000000000000007</v>
      </c>
      <c r="AB155" s="148">
        <v>0</v>
      </c>
      <c r="AC155" s="148">
        <v>0</v>
      </c>
      <c r="AD155" s="125"/>
      <c r="AE155" s="119">
        <v>0</v>
      </c>
      <c r="AF155" s="119">
        <v>0</v>
      </c>
      <c r="AG155" s="119">
        <v>0</v>
      </c>
      <c r="AH155" s="119">
        <v>0</v>
      </c>
      <c r="AI155" s="119">
        <v>0</v>
      </c>
      <c r="AJ155" s="119">
        <v>0</v>
      </c>
      <c r="AK155" s="125"/>
      <c r="AL155" s="125"/>
      <c r="AM155" s="259">
        <v>45200000</v>
      </c>
      <c r="AN155" s="150"/>
      <c r="AO155" s="150"/>
      <c r="AP155" s="119">
        <v>0</v>
      </c>
      <c r="AQ155" s="119">
        <v>0</v>
      </c>
      <c r="AR155" s="119">
        <v>0</v>
      </c>
      <c r="AS155" s="119">
        <v>0</v>
      </c>
      <c r="AT155" s="119">
        <v>0</v>
      </c>
      <c r="AU155" s="119">
        <v>0</v>
      </c>
      <c r="AV155" s="119">
        <v>0</v>
      </c>
      <c r="AW155" s="119">
        <v>0</v>
      </c>
      <c r="AX155" s="119">
        <v>0</v>
      </c>
      <c r="AY155" s="125"/>
      <c r="AZ155" s="217"/>
      <c r="BA155" s="178"/>
    </row>
    <row r="156" spans="1:53" s="147" customFormat="1" ht="63" x14ac:dyDescent="0.25">
      <c r="A156" s="216" t="s">
        <v>706</v>
      </c>
      <c r="B156" s="126" t="s">
        <v>129</v>
      </c>
      <c r="C156" s="125">
        <v>2017</v>
      </c>
      <c r="D156" s="125" t="s">
        <v>707</v>
      </c>
      <c r="E156" s="125"/>
      <c r="F156" s="125"/>
      <c r="G156" s="125" t="s">
        <v>708</v>
      </c>
      <c r="H156" s="125" t="s">
        <v>306</v>
      </c>
      <c r="I156" s="127">
        <v>30.116654530000002</v>
      </c>
      <c r="J156" s="127">
        <v>-81.817077879999999</v>
      </c>
      <c r="K156" s="125" t="s">
        <v>195</v>
      </c>
      <c r="L156" s="125" t="s">
        <v>155</v>
      </c>
      <c r="M156" s="125" t="s">
        <v>709</v>
      </c>
      <c r="N156" s="126" t="s">
        <v>709</v>
      </c>
      <c r="O156" s="125" t="s">
        <v>219</v>
      </c>
      <c r="P156" s="129"/>
      <c r="Q156" s="129"/>
      <c r="R156" s="125"/>
      <c r="S156" s="125" t="s">
        <v>137</v>
      </c>
      <c r="T156" s="125">
        <v>2017</v>
      </c>
      <c r="U156" s="125"/>
      <c r="V156" s="125"/>
      <c r="W156" s="125"/>
      <c r="X156" s="148">
        <v>0</v>
      </c>
      <c r="Y156" s="148">
        <v>0</v>
      </c>
      <c r="Z156" s="148">
        <v>0</v>
      </c>
      <c r="AA156" s="148">
        <v>3.0821917808219176E-2</v>
      </c>
      <c r="AB156" s="148">
        <v>0</v>
      </c>
      <c r="AC156" s="148">
        <v>0</v>
      </c>
      <c r="AD156" s="125"/>
      <c r="AE156" s="119">
        <v>0</v>
      </c>
      <c r="AF156" s="119">
        <v>0</v>
      </c>
      <c r="AG156" s="119">
        <v>0</v>
      </c>
      <c r="AH156" s="119">
        <v>0</v>
      </c>
      <c r="AI156" s="119">
        <v>0</v>
      </c>
      <c r="AJ156" s="119">
        <v>0</v>
      </c>
      <c r="AK156" s="125"/>
      <c r="AL156" s="125"/>
      <c r="AM156" s="259">
        <v>1250000</v>
      </c>
      <c r="AN156" s="150"/>
      <c r="AO156" s="150"/>
      <c r="AP156" s="119">
        <v>0</v>
      </c>
      <c r="AQ156" s="119">
        <v>0</v>
      </c>
      <c r="AR156" s="119">
        <v>0</v>
      </c>
      <c r="AS156" s="119">
        <v>0</v>
      </c>
      <c r="AT156" s="119">
        <v>0</v>
      </c>
      <c r="AU156" s="119">
        <v>0</v>
      </c>
      <c r="AV156" s="119">
        <v>0</v>
      </c>
      <c r="AW156" s="119">
        <v>0</v>
      </c>
      <c r="AX156" s="119">
        <v>0</v>
      </c>
      <c r="AY156" s="125"/>
      <c r="AZ156" s="217"/>
      <c r="BA156" s="178"/>
    </row>
    <row r="157" spans="1:53" s="147" customFormat="1" ht="110.25" x14ac:dyDescent="0.25">
      <c r="A157" s="216" t="s">
        <v>710</v>
      </c>
      <c r="B157" s="126" t="s">
        <v>129</v>
      </c>
      <c r="C157" s="125">
        <v>2015</v>
      </c>
      <c r="D157" s="125" t="s">
        <v>711</v>
      </c>
      <c r="E157" s="125"/>
      <c r="F157" s="125"/>
      <c r="G157" s="125" t="s">
        <v>712</v>
      </c>
      <c r="H157" s="125" t="s">
        <v>335</v>
      </c>
      <c r="I157" s="127">
        <v>28.797904999999993</v>
      </c>
      <c r="J157" s="127">
        <v>-81.283184999999989</v>
      </c>
      <c r="K157" s="125" t="s">
        <v>160</v>
      </c>
      <c r="L157" s="125" t="s">
        <v>155</v>
      </c>
      <c r="M157" s="125" t="s">
        <v>713</v>
      </c>
      <c r="N157" s="126" t="s">
        <v>713</v>
      </c>
      <c r="O157" s="125" t="s">
        <v>219</v>
      </c>
      <c r="P157" s="129"/>
      <c r="Q157" s="129"/>
      <c r="R157" s="125" t="s">
        <v>321</v>
      </c>
      <c r="S157" s="125" t="s">
        <v>165</v>
      </c>
      <c r="T157" s="125">
        <v>2025</v>
      </c>
      <c r="U157" s="179" t="s">
        <v>199</v>
      </c>
      <c r="V157" s="125"/>
      <c r="W157" s="125"/>
      <c r="X157" s="148">
        <v>0</v>
      </c>
      <c r="Y157" s="148">
        <v>0</v>
      </c>
      <c r="Z157" s="148">
        <v>0</v>
      </c>
      <c r="AA157" s="148">
        <v>1.1200000000000001</v>
      </c>
      <c r="AB157" s="148">
        <v>0</v>
      </c>
      <c r="AC157" s="148">
        <v>0</v>
      </c>
      <c r="AD157" s="125"/>
      <c r="AE157" s="119">
        <v>0</v>
      </c>
      <c r="AF157" s="119">
        <v>0</v>
      </c>
      <c r="AG157" s="119">
        <v>0</v>
      </c>
      <c r="AH157" s="119">
        <v>0</v>
      </c>
      <c r="AI157" s="119">
        <v>0</v>
      </c>
      <c r="AJ157" s="119">
        <v>0</v>
      </c>
      <c r="AK157" s="125"/>
      <c r="AL157" s="125"/>
      <c r="AM157" s="259">
        <v>8470000</v>
      </c>
      <c r="AN157" s="150"/>
      <c r="AO157" s="150"/>
      <c r="AP157" s="119">
        <v>0</v>
      </c>
      <c r="AQ157" s="119">
        <v>0</v>
      </c>
      <c r="AR157" s="119">
        <v>0</v>
      </c>
      <c r="AS157" s="119">
        <v>0</v>
      </c>
      <c r="AT157" s="119">
        <v>0</v>
      </c>
      <c r="AU157" s="119">
        <v>0</v>
      </c>
      <c r="AV157" s="119">
        <v>0</v>
      </c>
      <c r="AW157" s="119">
        <v>0</v>
      </c>
      <c r="AX157" s="119">
        <v>0</v>
      </c>
      <c r="AY157" s="125"/>
      <c r="AZ157" s="217"/>
      <c r="BA157" s="178"/>
    </row>
    <row r="158" spans="1:53" s="147" customFormat="1" ht="63" x14ac:dyDescent="0.25">
      <c r="A158" s="216" t="s">
        <v>714</v>
      </c>
      <c r="B158" s="126" t="s">
        <v>129</v>
      </c>
      <c r="C158" s="125">
        <v>2017</v>
      </c>
      <c r="D158" s="125" t="s">
        <v>715</v>
      </c>
      <c r="E158" s="125"/>
      <c r="F158" s="125"/>
      <c r="G158" s="125" t="s">
        <v>716</v>
      </c>
      <c r="H158" s="125" t="s">
        <v>306</v>
      </c>
      <c r="I158" s="127">
        <v>30.115084</v>
      </c>
      <c r="J158" s="127">
        <v>-81.815217000000004</v>
      </c>
      <c r="K158" s="125" t="s">
        <v>176</v>
      </c>
      <c r="L158" s="125" t="s">
        <v>155</v>
      </c>
      <c r="M158" s="125" t="s">
        <v>717</v>
      </c>
      <c r="N158" s="126" t="s">
        <v>717</v>
      </c>
      <c r="O158" s="125" t="s">
        <v>219</v>
      </c>
      <c r="P158" s="129"/>
      <c r="Q158" s="129"/>
      <c r="R158" s="125"/>
      <c r="S158" s="125" t="s">
        <v>137</v>
      </c>
      <c r="T158" s="125">
        <v>2017</v>
      </c>
      <c r="U158" s="125"/>
      <c r="V158" s="125"/>
      <c r="W158" s="125"/>
      <c r="X158" s="148">
        <v>0</v>
      </c>
      <c r="Y158" s="148">
        <v>0</v>
      </c>
      <c r="Z158" s="148">
        <v>0</v>
      </c>
      <c r="AA158" s="148">
        <v>0.38200000000000001</v>
      </c>
      <c r="AB158" s="148">
        <v>0</v>
      </c>
      <c r="AC158" s="148">
        <v>0</v>
      </c>
      <c r="AD158" s="125"/>
      <c r="AE158" s="119">
        <v>0</v>
      </c>
      <c r="AF158" s="119">
        <v>0</v>
      </c>
      <c r="AG158" s="119">
        <v>0</v>
      </c>
      <c r="AH158" s="119">
        <v>0</v>
      </c>
      <c r="AI158" s="119">
        <v>0</v>
      </c>
      <c r="AJ158" s="119">
        <v>0</v>
      </c>
      <c r="AK158" s="125"/>
      <c r="AL158" s="125"/>
      <c r="AM158" s="259">
        <v>1300000</v>
      </c>
      <c r="AN158" s="150"/>
      <c r="AO158" s="150"/>
      <c r="AP158" s="119">
        <v>0</v>
      </c>
      <c r="AQ158" s="119">
        <v>0</v>
      </c>
      <c r="AR158" s="119">
        <v>0</v>
      </c>
      <c r="AS158" s="119">
        <v>0</v>
      </c>
      <c r="AT158" s="119">
        <v>0</v>
      </c>
      <c r="AU158" s="119">
        <v>0</v>
      </c>
      <c r="AV158" s="119">
        <v>0</v>
      </c>
      <c r="AW158" s="119">
        <v>0</v>
      </c>
      <c r="AX158" s="119">
        <v>0</v>
      </c>
      <c r="AY158" s="125"/>
      <c r="AZ158" s="217"/>
      <c r="BA158" s="178"/>
    </row>
    <row r="159" spans="1:53" s="147" customFormat="1" ht="213.75" customHeight="1" x14ac:dyDescent="0.25">
      <c r="A159" s="216" t="s">
        <v>718</v>
      </c>
      <c r="B159" s="126" t="s">
        <v>129</v>
      </c>
      <c r="C159" s="125">
        <v>2023</v>
      </c>
      <c r="D159" s="125" t="s">
        <v>719</v>
      </c>
      <c r="E159" s="125"/>
      <c r="F159" s="125"/>
      <c r="G159" s="125" t="s">
        <v>720</v>
      </c>
      <c r="H159" s="125" t="s">
        <v>306</v>
      </c>
      <c r="I159" s="127">
        <v>30.115084</v>
      </c>
      <c r="J159" s="127">
        <v>-81.815217000000004</v>
      </c>
      <c r="K159" s="125" t="s">
        <v>160</v>
      </c>
      <c r="L159" s="125" t="s">
        <v>155</v>
      </c>
      <c r="M159" s="125" t="s">
        <v>721</v>
      </c>
      <c r="N159" s="126" t="s">
        <v>721</v>
      </c>
      <c r="O159" s="125" t="s">
        <v>219</v>
      </c>
      <c r="P159" s="179"/>
      <c r="Q159" s="214">
        <v>49674</v>
      </c>
      <c r="R159" s="125" t="s">
        <v>238</v>
      </c>
      <c r="S159" s="125" t="s">
        <v>137</v>
      </c>
      <c r="T159" s="125">
        <v>2023</v>
      </c>
      <c r="U159" s="125" t="s">
        <v>138</v>
      </c>
      <c r="V159" s="125"/>
      <c r="W159" s="125" t="s">
        <v>239</v>
      </c>
      <c r="X159" s="148">
        <v>0</v>
      </c>
      <c r="Y159" s="148">
        <v>0</v>
      </c>
      <c r="Z159" s="148">
        <v>0</v>
      </c>
      <c r="AA159" s="148">
        <v>1</v>
      </c>
      <c r="AB159" s="148">
        <v>200</v>
      </c>
      <c r="AC159" s="148">
        <v>0</v>
      </c>
      <c r="AD159" s="125"/>
      <c r="AE159" s="119">
        <v>0</v>
      </c>
      <c r="AF159" s="119">
        <v>0</v>
      </c>
      <c r="AG159" s="119">
        <v>0</v>
      </c>
      <c r="AH159" s="119">
        <v>0</v>
      </c>
      <c r="AI159" s="119">
        <v>0</v>
      </c>
      <c r="AJ159" s="119">
        <v>0</v>
      </c>
      <c r="AK159" s="125"/>
      <c r="AL159" s="125"/>
      <c r="AM159" s="259">
        <v>100000000</v>
      </c>
      <c r="AN159" s="150"/>
      <c r="AO159" s="150"/>
      <c r="AP159" s="119">
        <v>0</v>
      </c>
      <c r="AQ159" s="119">
        <v>0</v>
      </c>
      <c r="AR159" s="119">
        <v>0</v>
      </c>
      <c r="AS159" s="119">
        <v>0</v>
      </c>
      <c r="AT159" s="119">
        <v>0</v>
      </c>
      <c r="AU159" s="119">
        <v>0</v>
      </c>
      <c r="AV159" s="119">
        <v>0</v>
      </c>
      <c r="AW159" s="119">
        <v>0</v>
      </c>
      <c r="AX159" s="119">
        <v>0</v>
      </c>
      <c r="AY159" s="125"/>
      <c r="AZ159" s="217"/>
      <c r="BA159" s="178"/>
    </row>
    <row r="160" spans="1:53" s="147" customFormat="1" ht="47.25" x14ac:dyDescent="0.25">
      <c r="A160" s="216" t="s">
        <v>722</v>
      </c>
      <c r="B160" s="126" t="s">
        <v>129</v>
      </c>
      <c r="C160" s="125">
        <v>2017</v>
      </c>
      <c r="D160" s="125" t="s">
        <v>723</v>
      </c>
      <c r="E160" s="125"/>
      <c r="F160" s="125"/>
      <c r="G160" s="125" t="s">
        <v>724</v>
      </c>
      <c r="H160" s="125" t="s">
        <v>1369</v>
      </c>
      <c r="I160" s="127">
        <v>30.315421000000001</v>
      </c>
      <c r="J160" s="127">
        <v>-81.419944000000001</v>
      </c>
      <c r="K160" s="125" t="s">
        <v>160</v>
      </c>
      <c r="L160" s="125" t="s">
        <v>155</v>
      </c>
      <c r="M160" s="125" t="s">
        <v>725</v>
      </c>
      <c r="N160" s="126" t="s">
        <v>725</v>
      </c>
      <c r="O160" s="125" t="s">
        <v>219</v>
      </c>
      <c r="P160" s="129"/>
      <c r="Q160" s="129"/>
      <c r="R160" s="125"/>
      <c r="S160" s="125" t="s">
        <v>137</v>
      </c>
      <c r="T160" s="125">
        <v>2017</v>
      </c>
      <c r="U160" s="125"/>
      <c r="V160" s="125"/>
      <c r="W160" s="125"/>
      <c r="X160" s="148">
        <v>0</v>
      </c>
      <c r="Y160" s="148">
        <v>0</v>
      </c>
      <c r="Z160" s="148">
        <v>0</v>
      </c>
      <c r="AA160" s="148">
        <v>0.03</v>
      </c>
      <c r="AB160" s="148">
        <v>0</v>
      </c>
      <c r="AC160" s="148">
        <v>0</v>
      </c>
      <c r="AD160" s="125"/>
      <c r="AE160" s="119">
        <v>0</v>
      </c>
      <c r="AF160" s="119">
        <v>0</v>
      </c>
      <c r="AG160" s="119">
        <v>0</v>
      </c>
      <c r="AH160" s="119">
        <v>0</v>
      </c>
      <c r="AI160" s="119">
        <v>0</v>
      </c>
      <c r="AJ160" s="119">
        <v>0</v>
      </c>
      <c r="AK160" s="125"/>
      <c r="AL160" s="125"/>
      <c r="AM160" s="259">
        <v>950000</v>
      </c>
      <c r="AN160" s="150"/>
      <c r="AO160" s="150"/>
      <c r="AP160" s="119">
        <v>0</v>
      </c>
      <c r="AQ160" s="119">
        <v>0</v>
      </c>
      <c r="AR160" s="119">
        <v>0</v>
      </c>
      <c r="AS160" s="119">
        <v>0</v>
      </c>
      <c r="AT160" s="119">
        <v>0</v>
      </c>
      <c r="AU160" s="119">
        <v>0</v>
      </c>
      <c r="AV160" s="119">
        <v>0</v>
      </c>
      <c r="AW160" s="119">
        <v>0</v>
      </c>
      <c r="AX160" s="119">
        <v>0</v>
      </c>
      <c r="AY160" s="125"/>
      <c r="AZ160" s="217"/>
      <c r="BA160" s="178"/>
    </row>
    <row r="161" spans="1:53" s="147" customFormat="1" ht="78.75" x14ac:dyDescent="0.25">
      <c r="A161" s="216" t="s">
        <v>726</v>
      </c>
      <c r="B161" s="126" t="s">
        <v>129</v>
      </c>
      <c r="C161" s="125">
        <v>2017</v>
      </c>
      <c r="D161" s="125" t="s">
        <v>727</v>
      </c>
      <c r="E161" s="125"/>
      <c r="F161" s="125"/>
      <c r="G161" s="125" t="s">
        <v>728</v>
      </c>
      <c r="H161" s="125" t="s">
        <v>218</v>
      </c>
      <c r="I161" s="127">
        <v>30.206260759267099</v>
      </c>
      <c r="J161" s="127">
        <v>-81.512379585922304</v>
      </c>
      <c r="K161" s="125" t="s">
        <v>176</v>
      </c>
      <c r="L161" s="125" t="s">
        <v>155</v>
      </c>
      <c r="M161" s="125" t="s">
        <v>729</v>
      </c>
      <c r="N161" s="126" t="s">
        <v>729</v>
      </c>
      <c r="O161" s="125" t="s">
        <v>219</v>
      </c>
      <c r="P161" s="129"/>
      <c r="Q161" s="129"/>
      <c r="R161" s="125"/>
      <c r="S161" s="125" t="s">
        <v>137</v>
      </c>
      <c r="T161" s="125">
        <v>2017</v>
      </c>
      <c r="U161" s="125"/>
      <c r="V161" s="125"/>
      <c r="W161" s="125"/>
      <c r="X161" s="148">
        <v>0</v>
      </c>
      <c r="Y161" s="148">
        <v>0</v>
      </c>
      <c r="Z161" s="148">
        <v>0</v>
      </c>
      <c r="AA161" s="148">
        <v>0.12328767123287671</v>
      </c>
      <c r="AB161" s="148">
        <v>0</v>
      </c>
      <c r="AC161" s="148">
        <v>0</v>
      </c>
      <c r="AD161" s="125"/>
      <c r="AE161" s="119">
        <v>0</v>
      </c>
      <c r="AF161" s="119">
        <v>0</v>
      </c>
      <c r="AG161" s="119">
        <v>0</v>
      </c>
      <c r="AH161" s="119">
        <v>0</v>
      </c>
      <c r="AI161" s="119">
        <v>0</v>
      </c>
      <c r="AJ161" s="119">
        <v>0</v>
      </c>
      <c r="AK161" s="125"/>
      <c r="AL161" s="125"/>
      <c r="AM161" s="259">
        <v>1110000</v>
      </c>
      <c r="AN161" s="150"/>
      <c r="AO161" s="150"/>
      <c r="AP161" s="119">
        <v>0</v>
      </c>
      <c r="AQ161" s="119">
        <v>0</v>
      </c>
      <c r="AR161" s="119">
        <v>0</v>
      </c>
      <c r="AS161" s="119">
        <v>0</v>
      </c>
      <c r="AT161" s="119">
        <v>0</v>
      </c>
      <c r="AU161" s="119">
        <v>0</v>
      </c>
      <c r="AV161" s="119">
        <v>0</v>
      </c>
      <c r="AW161" s="119">
        <v>0</v>
      </c>
      <c r="AX161" s="119">
        <v>0</v>
      </c>
      <c r="AY161" s="125"/>
      <c r="AZ161" s="217"/>
      <c r="BA161" s="178"/>
    </row>
    <row r="162" spans="1:53" s="147" customFormat="1" ht="63" x14ac:dyDescent="0.25">
      <c r="A162" s="216" t="s">
        <v>730</v>
      </c>
      <c r="B162" s="126" t="s">
        <v>129</v>
      </c>
      <c r="C162" s="125">
        <v>2017</v>
      </c>
      <c r="D162" s="125" t="s">
        <v>731</v>
      </c>
      <c r="E162" s="125"/>
      <c r="F162" s="125"/>
      <c r="G162" s="125" t="s">
        <v>732</v>
      </c>
      <c r="H162" s="125" t="s">
        <v>218</v>
      </c>
      <c r="I162" s="127">
        <v>30.2124675587871</v>
      </c>
      <c r="J162" s="127">
        <v>-81.512682659227295</v>
      </c>
      <c r="K162" s="125" t="s">
        <v>176</v>
      </c>
      <c r="L162" s="125" t="s">
        <v>155</v>
      </c>
      <c r="M162" s="125" t="s">
        <v>733</v>
      </c>
      <c r="N162" s="126" t="s">
        <v>733</v>
      </c>
      <c r="O162" s="125" t="s">
        <v>219</v>
      </c>
      <c r="P162" s="129"/>
      <c r="Q162" s="129"/>
      <c r="R162" s="125"/>
      <c r="S162" s="125" t="s">
        <v>137</v>
      </c>
      <c r="T162" s="125">
        <v>2017</v>
      </c>
      <c r="U162" s="125"/>
      <c r="V162" s="125"/>
      <c r="W162" s="125"/>
      <c r="X162" s="148">
        <v>0</v>
      </c>
      <c r="Y162" s="148">
        <v>0</v>
      </c>
      <c r="Z162" s="148">
        <v>0</v>
      </c>
      <c r="AA162" s="148">
        <v>0.12328767123287671</v>
      </c>
      <c r="AB162" s="148">
        <v>0</v>
      </c>
      <c r="AC162" s="148">
        <v>0</v>
      </c>
      <c r="AD162" s="125"/>
      <c r="AE162" s="119">
        <v>0</v>
      </c>
      <c r="AF162" s="119">
        <v>0</v>
      </c>
      <c r="AG162" s="119">
        <v>0</v>
      </c>
      <c r="AH162" s="119">
        <v>0</v>
      </c>
      <c r="AI162" s="119">
        <v>0</v>
      </c>
      <c r="AJ162" s="119">
        <v>0</v>
      </c>
      <c r="AK162" s="125"/>
      <c r="AL162" s="125"/>
      <c r="AM162" s="259">
        <v>1230000</v>
      </c>
      <c r="AN162" s="150"/>
      <c r="AO162" s="150"/>
      <c r="AP162" s="119">
        <v>0</v>
      </c>
      <c r="AQ162" s="119">
        <v>0</v>
      </c>
      <c r="AR162" s="119">
        <v>0</v>
      </c>
      <c r="AS162" s="119">
        <v>0</v>
      </c>
      <c r="AT162" s="119">
        <v>0</v>
      </c>
      <c r="AU162" s="119">
        <v>0</v>
      </c>
      <c r="AV162" s="119">
        <v>0</v>
      </c>
      <c r="AW162" s="119">
        <v>0</v>
      </c>
      <c r="AX162" s="119">
        <v>0</v>
      </c>
      <c r="AY162" s="125"/>
      <c r="AZ162" s="217"/>
      <c r="BA162" s="178"/>
    </row>
    <row r="163" spans="1:53" s="147" customFormat="1" ht="94.5" x14ac:dyDescent="0.25">
      <c r="A163" s="229" t="s">
        <v>1370</v>
      </c>
      <c r="B163" s="126" t="s">
        <v>129</v>
      </c>
      <c r="C163" s="125">
        <v>2025</v>
      </c>
      <c r="D163" s="125" t="s">
        <v>1371</v>
      </c>
      <c r="E163" s="125" t="s">
        <v>200</v>
      </c>
      <c r="F163" s="125" t="s">
        <v>1249</v>
      </c>
      <c r="G163" s="179" t="s">
        <v>1372</v>
      </c>
      <c r="H163" s="179" t="s">
        <v>641</v>
      </c>
      <c r="I163" s="211">
        <v>28.580290999999999</v>
      </c>
      <c r="J163" s="211">
        <v>-81.506846999999993</v>
      </c>
      <c r="K163" s="179" t="s">
        <v>160</v>
      </c>
      <c r="L163" s="125" t="s">
        <v>155</v>
      </c>
      <c r="M163" s="179" t="s">
        <v>1373</v>
      </c>
      <c r="N163" s="179" t="s">
        <v>1373</v>
      </c>
      <c r="O163" s="179" t="s">
        <v>219</v>
      </c>
      <c r="P163" s="129"/>
      <c r="Q163" s="129"/>
      <c r="R163" s="212" t="s">
        <v>321</v>
      </c>
      <c r="S163" s="179" t="s">
        <v>165</v>
      </c>
      <c r="T163" s="125">
        <v>2025</v>
      </c>
      <c r="U163" s="179" t="s">
        <v>199</v>
      </c>
      <c r="V163" s="125"/>
      <c r="W163" s="125"/>
      <c r="X163" s="181">
        <v>0</v>
      </c>
      <c r="Y163" s="181">
        <v>0</v>
      </c>
      <c r="Z163" s="181">
        <v>0</v>
      </c>
      <c r="AA163" s="181">
        <v>0.02</v>
      </c>
      <c r="AB163" s="181">
        <v>0</v>
      </c>
      <c r="AC163" s="181">
        <v>0</v>
      </c>
      <c r="AD163" s="125"/>
      <c r="AE163" s="119">
        <v>0</v>
      </c>
      <c r="AF163" s="119">
        <v>0</v>
      </c>
      <c r="AG163" s="119">
        <v>0</v>
      </c>
      <c r="AH163" s="119">
        <v>0</v>
      </c>
      <c r="AI163" s="119">
        <v>0</v>
      </c>
      <c r="AJ163" s="119">
        <v>0</v>
      </c>
      <c r="AK163" s="125"/>
      <c r="AL163" s="125"/>
      <c r="AM163" s="259">
        <v>1079000</v>
      </c>
      <c r="AN163" s="150"/>
      <c r="AO163" s="150"/>
      <c r="AP163" s="119">
        <v>0</v>
      </c>
      <c r="AQ163" s="119">
        <v>0</v>
      </c>
      <c r="AR163" s="119">
        <v>0</v>
      </c>
      <c r="AS163" s="119">
        <v>0</v>
      </c>
      <c r="AT163" s="119">
        <v>0</v>
      </c>
      <c r="AU163" s="119">
        <v>0</v>
      </c>
      <c r="AV163" s="119">
        <v>0</v>
      </c>
      <c r="AW163" s="119">
        <v>0</v>
      </c>
      <c r="AX163" s="119">
        <v>0</v>
      </c>
      <c r="AY163" s="125"/>
      <c r="AZ163" s="217"/>
      <c r="BA163" s="178"/>
    </row>
    <row r="164" spans="1:53" s="147" customFormat="1" ht="63" x14ac:dyDescent="0.25">
      <c r="A164" s="216" t="s">
        <v>734</v>
      </c>
      <c r="B164" s="126" t="s">
        <v>129</v>
      </c>
      <c r="C164" s="125">
        <v>2017</v>
      </c>
      <c r="D164" s="125" t="s">
        <v>735</v>
      </c>
      <c r="E164" s="125"/>
      <c r="F164" s="125"/>
      <c r="G164" s="125" t="s">
        <v>736</v>
      </c>
      <c r="H164" s="125" t="s">
        <v>218</v>
      </c>
      <c r="I164" s="127">
        <v>30.326281000000002</v>
      </c>
      <c r="J164" s="127">
        <v>-81.493719999999996</v>
      </c>
      <c r="K164" s="125" t="s">
        <v>160</v>
      </c>
      <c r="L164" s="125" t="s">
        <v>155</v>
      </c>
      <c r="M164" s="125" t="s">
        <v>737</v>
      </c>
      <c r="N164" s="126" t="s">
        <v>737</v>
      </c>
      <c r="O164" s="125" t="s">
        <v>219</v>
      </c>
      <c r="P164" s="129"/>
      <c r="Q164" s="225">
        <v>46387</v>
      </c>
      <c r="R164" s="125" t="s">
        <v>1286</v>
      </c>
      <c r="S164" s="125" t="s">
        <v>137</v>
      </c>
      <c r="T164" s="125">
        <v>2025</v>
      </c>
      <c r="U164" s="125" t="s">
        <v>419</v>
      </c>
      <c r="V164" s="125" t="s">
        <v>138</v>
      </c>
      <c r="W164" s="125" t="s">
        <v>157</v>
      </c>
      <c r="X164" s="148">
        <v>0</v>
      </c>
      <c r="Y164" s="148">
        <v>0</v>
      </c>
      <c r="Z164" s="148">
        <v>0</v>
      </c>
      <c r="AA164" s="148">
        <v>0</v>
      </c>
      <c r="AB164" s="148">
        <v>3</v>
      </c>
      <c r="AC164" s="148">
        <v>0</v>
      </c>
      <c r="AD164" s="125"/>
      <c r="AE164" s="119">
        <v>0</v>
      </c>
      <c r="AF164" s="119">
        <v>0</v>
      </c>
      <c r="AG164" s="119">
        <v>0</v>
      </c>
      <c r="AH164" s="119">
        <v>0</v>
      </c>
      <c r="AI164" s="119">
        <v>0</v>
      </c>
      <c r="AJ164" s="119">
        <v>0</v>
      </c>
      <c r="AK164" s="125"/>
      <c r="AL164" s="125"/>
      <c r="AM164" s="259">
        <v>3700000</v>
      </c>
      <c r="AN164" s="150"/>
      <c r="AO164" s="150"/>
      <c r="AP164" s="119">
        <v>0</v>
      </c>
      <c r="AQ164" s="119">
        <v>0</v>
      </c>
      <c r="AR164" s="119">
        <v>0</v>
      </c>
      <c r="AS164" s="119">
        <v>0</v>
      </c>
      <c r="AT164" s="119">
        <v>0</v>
      </c>
      <c r="AU164" s="119">
        <v>0</v>
      </c>
      <c r="AV164" s="119">
        <v>0</v>
      </c>
      <c r="AW164" s="119">
        <v>0</v>
      </c>
      <c r="AX164" s="119">
        <v>0</v>
      </c>
      <c r="AY164" s="125"/>
      <c r="AZ164" s="217"/>
      <c r="BA164" s="178"/>
    </row>
    <row r="165" spans="1:53" s="147" customFormat="1" ht="78.75" x14ac:dyDescent="0.25">
      <c r="A165" s="216" t="s">
        <v>738</v>
      </c>
      <c r="B165" s="126" t="s">
        <v>129</v>
      </c>
      <c r="C165" s="125">
        <v>2017</v>
      </c>
      <c r="D165" s="125" t="s">
        <v>739</v>
      </c>
      <c r="E165" s="125"/>
      <c r="F165" s="125"/>
      <c r="G165" s="125" t="s">
        <v>740</v>
      </c>
      <c r="H165" s="125" t="s">
        <v>218</v>
      </c>
      <c r="I165" s="127">
        <v>30.0294793743297</v>
      </c>
      <c r="J165" s="127">
        <v>-81.627991443895297</v>
      </c>
      <c r="K165" s="125" t="s">
        <v>176</v>
      </c>
      <c r="L165" s="125" t="s">
        <v>155</v>
      </c>
      <c r="M165" s="125" t="s">
        <v>741</v>
      </c>
      <c r="N165" s="126" t="s">
        <v>741</v>
      </c>
      <c r="O165" s="125" t="s">
        <v>219</v>
      </c>
      <c r="P165" s="129"/>
      <c r="Q165" s="129"/>
      <c r="R165" s="125"/>
      <c r="S165" s="125" t="s">
        <v>137</v>
      </c>
      <c r="T165" s="125">
        <v>2017</v>
      </c>
      <c r="U165" s="125"/>
      <c r="V165" s="125"/>
      <c r="W165" s="125"/>
      <c r="X165" s="148">
        <v>0</v>
      </c>
      <c r="Y165" s="148">
        <v>0</v>
      </c>
      <c r="Z165" s="148">
        <v>0</v>
      </c>
      <c r="AA165" s="148">
        <v>1.5410958904109588E-2</v>
      </c>
      <c r="AB165" s="148">
        <v>0</v>
      </c>
      <c r="AC165" s="148">
        <v>0</v>
      </c>
      <c r="AD165" s="125"/>
      <c r="AE165" s="119">
        <v>0</v>
      </c>
      <c r="AF165" s="119">
        <v>0</v>
      </c>
      <c r="AG165" s="119">
        <v>0</v>
      </c>
      <c r="AH165" s="119">
        <v>0</v>
      </c>
      <c r="AI165" s="119">
        <v>0</v>
      </c>
      <c r="AJ165" s="119">
        <v>0</v>
      </c>
      <c r="AK165" s="125"/>
      <c r="AL165" s="125"/>
      <c r="AM165" s="259">
        <v>60000</v>
      </c>
      <c r="AN165" s="150"/>
      <c r="AO165" s="150"/>
      <c r="AP165" s="119">
        <v>0</v>
      </c>
      <c r="AQ165" s="119">
        <v>0</v>
      </c>
      <c r="AR165" s="119">
        <v>0</v>
      </c>
      <c r="AS165" s="119">
        <v>0</v>
      </c>
      <c r="AT165" s="119">
        <v>0</v>
      </c>
      <c r="AU165" s="119">
        <v>0</v>
      </c>
      <c r="AV165" s="119">
        <v>0</v>
      </c>
      <c r="AW165" s="119">
        <v>0</v>
      </c>
      <c r="AX165" s="119">
        <v>0</v>
      </c>
      <c r="AY165" s="125"/>
      <c r="AZ165" s="217"/>
      <c r="BA165" s="178"/>
    </row>
    <row r="166" spans="1:53" s="147" customFormat="1" ht="63" x14ac:dyDescent="0.25">
      <c r="A166" s="216" t="s">
        <v>742</v>
      </c>
      <c r="B166" s="126" t="s">
        <v>129</v>
      </c>
      <c r="C166" s="125">
        <v>2017</v>
      </c>
      <c r="D166" s="125" t="s">
        <v>743</v>
      </c>
      <c r="E166" s="125"/>
      <c r="F166" s="125"/>
      <c r="G166" s="125" t="s">
        <v>744</v>
      </c>
      <c r="H166" s="125" t="s">
        <v>218</v>
      </c>
      <c r="I166" s="127">
        <v>30.042493</v>
      </c>
      <c r="J166" s="127">
        <v>-81.546650999999997</v>
      </c>
      <c r="K166" s="125" t="s">
        <v>195</v>
      </c>
      <c r="L166" s="125" t="s">
        <v>155</v>
      </c>
      <c r="M166" s="125" t="s">
        <v>615</v>
      </c>
      <c r="N166" s="126" t="s">
        <v>615</v>
      </c>
      <c r="O166" s="125" t="s">
        <v>219</v>
      </c>
      <c r="P166" s="129"/>
      <c r="Q166" s="129"/>
      <c r="R166" s="125" t="s">
        <v>1256</v>
      </c>
      <c r="S166" s="125" t="s">
        <v>137</v>
      </c>
      <c r="T166" s="125">
        <v>2025</v>
      </c>
      <c r="U166" s="125" t="s">
        <v>419</v>
      </c>
      <c r="V166" s="125" t="s">
        <v>138</v>
      </c>
      <c r="W166" s="125" t="s">
        <v>157</v>
      </c>
      <c r="X166" s="148">
        <v>0</v>
      </c>
      <c r="Y166" s="148">
        <v>0</v>
      </c>
      <c r="Z166" s="148">
        <v>0</v>
      </c>
      <c r="AA166" s="148">
        <v>2</v>
      </c>
      <c r="AB166" s="148">
        <v>0</v>
      </c>
      <c r="AC166" s="148">
        <v>0</v>
      </c>
      <c r="AD166" s="125"/>
      <c r="AE166" s="119">
        <v>0</v>
      </c>
      <c r="AF166" s="119">
        <v>0</v>
      </c>
      <c r="AG166" s="119">
        <v>0</v>
      </c>
      <c r="AH166" s="119">
        <v>0</v>
      </c>
      <c r="AI166" s="119">
        <v>0</v>
      </c>
      <c r="AJ166" s="119">
        <v>0</v>
      </c>
      <c r="AK166" s="125"/>
      <c r="AL166" s="125"/>
      <c r="AM166" s="259">
        <v>20020000</v>
      </c>
      <c r="AN166" s="150"/>
      <c r="AO166" s="150"/>
      <c r="AP166" s="119">
        <v>0</v>
      </c>
      <c r="AQ166" s="119">
        <v>0</v>
      </c>
      <c r="AR166" s="119">
        <v>0</v>
      </c>
      <c r="AS166" s="119">
        <v>0</v>
      </c>
      <c r="AT166" s="119">
        <v>0</v>
      </c>
      <c r="AU166" s="119">
        <v>0</v>
      </c>
      <c r="AV166" s="119">
        <v>0</v>
      </c>
      <c r="AW166" s="119">
        <v>0</v>
      </c>
      <c r="AX166" s="119">
        <v>0</v>
      </c>
      <c r="AY166" s="125"/>
      <c r="AZ166" s="217"/>
      <c r="BA166" s="178"/>
    </row>
    <row r="167" spans="1:53" s="147" customFormat="1" ht="78.75" x14ac:dyDescent="0.25">
      <c r="A167" s="216" t="s">
        <v>745</v>
      </c>
      <c r="B167" s="126" t="s">
        <v>129</v>
      </c>
      <c r="C167" s="125">
        <v>2017</v>
      </c>
      <c r="D167" s="125" t="s">
        <v>746</v>
      </c>
      <c r="E167" s="125"/>
      <c r="F167" s="125"/>
      <c r="G167" s="125" t="s">
        <v>747</v>
      </c>
      <c r="H167" s="125" t="s">
        <v>218</v>
      </c>
      <c r="I167" s="127">
        <v>30.079350999999999</v>
      </c>
      <c r="J167" s="127">
        <v>-81.524169999999998</v>
      </c>
      <c r="K167" s="125" t="s">
        <v>176</v>
      </c>
      <c r="L167" s="125" t="s">
        <v>155</v>
      </c>
      <c r="M167" s="125" t="s">
        <v>369</v>
      </c>
      <c r="N167" s="126" t="s">
        <v>369</v>
      </c>
      <c r="O167" s="125" t="s">
        <v>219</v>
      </c>
      <c r="P167" s="129"/>
      <c r="Q167" s="225">
        <v>48213</v>
      </c>
      <c r="R167" s="125" t="s">
        <v>1256</v>
      </c>
      <c r="S167" s="125" t="s">
        <v>137</v>
      </c>
      <c r="T167" s="125">
        <v>2017</v>
      </c>
      <c r="U167" s="125" t="s">
        <v>419</v>
      </c>
      <c r="V167" s="125" t="s">
        <v>138</v>
      </c>
      <c r="W167" s="125" t="s">
        <v>157</v>
      </c>
      <c r="X167" s="148">
        <v>0</v>
      </c>
      <c r="Y167" s="148">
        <v>0</v>
      </c>
      <c r="Z167" s="148">
        <v>0</v>
      </c>
      <c r="AA167" s="148">
        <v>6.1643835616438353E-2</v>
      </c>
      <c r="AB167" s="148">
        <v>0</v>
      </c>
      <c r="AC167" s="148">
        <v>0</v>
      </c>
      <c r="AD167" s="125"/>
      <c r="AE167" s="119">
        <v>0</v>
      </c>
      <c r="AF167" s="119">
        <v>0</v>
      </c>
      <c r="AG167" s="119">
        <v>0</v>
      </c>
      <c r="AH167" s="119">
        <v>0</v>
      </c>
      <c r="AI167" s="119">
        <v>0</v>
      </c>
      <c r="AJ167" s="119">
        <v>0</v>
      </c>
      <c r="AK167" s="125"/>
      <c r="AL167" s="125"/>
      <c r="AM167" s="259">
        <v>4270000</v>
      </c>
      <c r="AN167" s="150"/>
      <c r="AO167" s="150"/>
      <c r="AP167" s="119">
        <v>0</v>
      </c>
      <c r="AQ167" s="119">
        <v>0</v>
      </c>
      <c r="AR167" s="119">
        <v>0</v>
      </c>
      <c r="AS167" s="119">
        <v>0</v>
      </c>
      <c r="AT167" s="119">
        <v>0</v>
      </c>
      <c r="AU167" s="119">
        <v>0</v>
      </c>
      <c r="AV167" s="119">
        <v>0</v>
      </c>
      <c r="AW167" s="119">
        <v>0</v>
      </c>
      <c r="AX167" s="119">
        <v>0</v>
      </c>
      <c r="AY167" s="125"/>
      <c r="AZ167" s="217"/>
      <c r="BA167" s="178"/>
    </row>
    <row r="168" spans="1:53" s="147" customFormat="1" ht="63" x14ac:dyDescent="0.25">
      <c r="A168" s="216" t="s">
        <v>748</v>
      </c>
      <c r="B168" s="126" t="s">
        <v>129</v>
      </c>
      <c r="C168" s="125">
        <v>2015</v>
      </c>
      <c r="D168" s="125" t="s">
        <v>749</v>
      </c>
      <c r="E168" s="125"/>
      <c r="F168" s="125"/>
      <c r="G168" s="125" t="s">
        <v>750</v>
      </c>
      <c r="H168" s="125" t="s">
        <v>335</v>
      </c>
      <c r="I168" s="127">
        <v>28.786917000000013</v>
      </c>
      <c r="J168" s="127">
        <v>-81.177999999999997</v>
      </c>
      <c r="K168" s="125" t="s">
        <v>447</v>
      </c>
      <c r="L168" s="125" t="s">
        <v>155</v>
      </c>
      <c r="M168" s="125" t="s">
        <v>751</v>
      </c>
      <c r="N168" s="126" t="s">
        <v>751</v>
      </c>
      <c r="O168" s="125" t="s">
        <v>219</v>
      </c>
      <c r="P168" s="129"/>
      <c r="Q168" s="129"/>
      <c r="R168" s="125" t="s">
        <v>321</v>
      </c>
      <c r="S168" s="125" t="s">
        <v>165</v>
      </c>
      <c r="T168" s="125">
        <v>2025</v>
      </c>
      <c r="U168" s="125"/>
      <c r="V168" s="125"/>
      <c r="W168" s="125"/>
      <c r="X168" s="148">
        <v>0</v>
      </c>
      <c r="Y168" s="148">
        <v>0</v>
      </c>
      <c r="Z168" s="148">
        <v>0</v>
      </c>
      <c r="AA168" s="148">
        <v>0</v>
      </c>
      <c r="AB168" s="148">
        <v>0</v>
      </c>
      <c r="AC168" s="148">
        <v>0</v>
      </c>
      <c r="AD168" s="125"/>
      <c r="AE168" s="119">
        <v>0</v>
      </c>
      <c r="AF168" s="119">
        <v>0</v>
      </c>
      <c r="AG168" s="119">
        <v>0</v>
      </c>
      <c r="AH168" s="119">
        <v>0</v>
      </c>
      <c r="AI168" s="119">
        <v>0</v>
      </c>
      <c r="AJ168" s="119">
        <v>0</v>
      </c>
      <c r="AK168" s="125"/>
      <c r="AL168" s="125"/>
      <c r="AM168" s="259">
        <v>4987953</v>
      </c>
      <c r="AN168" s="150"/>
      <c r="AO168" s="150"/>
      <c r="AP168" s="119">
        <v>0</v>
      </c>
      <c r="AQ168" s="119">
        <v>0</v>
      </c>
      <c r="AR168" s="119">
        <v>0</v>
      </c>
      <c r="AS168" s="119">
        <v>0</v>
      </c>
      <c r="AT168" s="119">
        <v>0</v>
      </c>
      <c r="AU168" s="119">
        <v>0</v>
      </c>
      <c r="AV168" s="119">
        <v>0</v>
      </c>
      <c r="AW168" s="119">
        <v>0</v>
      </c>
      <c r="AX168" s="119">
        <v>0</v>
      </c>
      <c r="AY168" s="125"/>
      <c r="AZ168" s="217"/>
      <c r="BA168" s="178"/>
    </row>
    <row r="169" spans="1:53" s="147" customFormat="1" ht="198.75" customHeight="1" x14ac:dyDescent="0.25">
      <c r="A169" s="216" t="s">
        <v>1374</v>
      </c>
      <c r="B169" s="126" t="s">
        <v>129</v>
      </c>
      <c r="C169" s="125">
        <v>2023</v>
      </c>
      <c r="D169" s="125" t="s">
        <v>1375</v>
      </c>
      <c r="E169" s="125" t="s">
        <v>200</v>
      </c>
      <c r="F169" s="125">
        <v>35865</v>
      </c>
      <c r="G169" s="125" t="s">
        <v>1376</v>
      </c>
      <c r="H169" s="125" t="s">
        <v>306</v>
      </c>
      <c r="I169" s="127">
        <v>30.034891999999999</v>
      </c>
      <c r="J169" s="127">
        <v>-81.766844000000006</v>
      </c>
      <c r="K169" s="125" t="s">
        <v>160</v>
      </c>
      <c r="L169" s="125" t="s">
        <v>155</v>
      </c>
      <c r="M169" s="125" t="s">
        <v>1377</v>
      </c>
      <c r="N169" s="126" t="s">
        <v>1377</v>
      </c>
      <c r="O169" s="125" t="s">
        <v>219</v>
      </c>
      <c r="P169" s="179"/>
      <c r="Q169" s="234"/>
      <c r="R169" s="125" t="s">
        <v>1256</v>
      </c>
      <c r="S169" s="125" t="s">
        <v>137</v>
      </c>
      <c r="T169" s="125">
        <v>2025</v>
      </c>
      <c r="U169" s="125" t="s">
        <v>419</v>
      </c>
      <c r="V169" s="125" t="s">
        <v>138</v>
      </c>
      <c r="W169" s="125" t="s">
        <v>157</v>
      </c>
      <c r="X169" s="148">
        <v>0</v>
      </c>
      <c r="Y169" s="148">
        <v>0</v>
      </c>
      <c r="Z169" s="148">
        <v>0</v>
      </c>
      <c r="AA169" s="148">
        <v>2.2999999999999998</v>
      </c>
      <c r="AB169" s="148">
        <v>0.75</v>
      </c>
      <c r="AC169" s="148">
        <v>0</v>
      </c>
      <c r="AD169" s="125"/>
      <c r="AE169" s="119">
        <v>0</v>
      </c>
      <c r="AF169" s="119">
        <v>0</v>
      </c>
      <c r="AG169" s="119">
        <v>0</v>
      </c>
      <c r="AH169" s="119">
        <v>0</v>
      </c>
      <c r="AI169" s="119">
        <v>0</v>
      </c>
      <c r="AJ169" s="119">
        <v>0</v>
      </c>
      <c r="AK169" s="125"/>
      <c r="AL169" s="125"/>
      <c r="AM169" s="259">
        <v>6183000</v>
      </c>
      <c r="AN169" s="150"/>
      <c r="AO169" s="150"/>
      <c r="AP169" s="119">
        <v>0</v>
      </c>
      <c r="AQ169" s="119">
        <v>0</v>
      </c>
      <c r="AR169" s="119">
        <v>0</v>
      </c>
      <c r="AS169" s="119">
        <v>0</v>
      </c>
      <c r="AT169" s="119">
        <v>0</v>
      </c>
      <c r="AU169" s="119">
        <v>0</v>
      </c>
      <c r="AV169" s="119">
        <v>0</v>
      </c>
      <c r="AW169" s="119">
        <v>0</v>
      </c>
      <c r="AX169" s="119">
        <v>0</v>
      </c>
      <c r="AY169" s="125"/>
      <c r="AZ169" s="217"/>
      <c r="BA169" s="178"/>
    </row>
    <row r="170" spans="1:53" s="147" customFormat="1" ht="94.5" x14ac:dyDescent="0.25">
      <c r="A170" s="216" t="s">
        <v>752</v>
      </c>
      <c r="B170" s="126" t="s">
        <v>129</v>
      </c>
      <c r="C170" s="125">
        <v>2015</v>
      </c>
      <c r="D170" s="125" t="s">
        <v>753</v>
      </c>
      <c r="E170" s="125"/>
      <c r="F170" s="125"/>
      <c r="G170" s="125" t="s">
        <v>754</v>
      </c>
      <c r="H170" s="125" t="s">
        <v>320</v>
      </c>
      <c r="I170" s="127">
        <v>28.595539000000024</v>
      </c>
      <c r="J170" s="127">
        <v>-81.669056999999995</v>
      </c>
      <c r="K170" s="125" t="s">
        <v>447</v>
      </c>
      <c r="L170" s="125" t="s">
        <v>155</v>
      </c>
      <c r="M170" s="125" t="s">
        <v>755</v>
      </c>
      <c r="N170" s="126" t="s">
        <v>755</v>
      </c>
      <c r="O170" s="125" t="s">
        <v>219</v>
      </c>
      <c r="P170" s="129"/>
      <c r="Q170" s="129"/>
      <c r="R170" s="125" t="s">
        <v>321</v>
      </c>
      <c r="S170" s="125" t="s">
        <v>165</v>
      </c>
      <c r="T170" s="125">
        <v>2025</v>
      </c>
      <c r="U170" s="179" t="s">
        <v>1183</v>
      </c>
      <c r="V170" s="125"/>
      <c r="W170" s="125"/>
      <c r="X170" s="148">
        <v>0</v>
      </c>
      <c r="Y170" s="148">
        <v>5</v>
      </c>
      <c r="Z170" s="148">
        <v>0</v>
      </c>
      <c r="AA170" s="148">
        <v>0</v>
      </c>
      <c r="AB170" s="148">
        <v>0</v>
      </c>
      <c r="AC170" s="148">
        <v>0</v>
      </c>
      <c r="AD170" s="125"/>
      <c r="AE170" s="119">
        <v>0</v>
      </c>
      <c r="AF170" s="119">
        <v>0</v>
      </c>
      <c r="AG170" s="119">
        <v>0</v>
      </c>
      <c r="AH170" s="119">
        <v>0</v>
      </c>
      <c r="AI170" s="119">
        <v>0</v>
      </c>
      <c r="AJ170" s="119">
        <v>0</v>
      </c>
      <c r="AK170" s="125"/>
      <c r="AL170" s="125"/>
      <c r="AM170" s="259">
        <v>29014889.999999996</v>
      </c>
      <c r="AN170" s="150"/>
      <c r="AO170" s="150"/>
      <c r="AP170" s="119">
        <v>0</v>
      </c>
      <c r="AQ170" s="119">
        <v>0</v>
      </c>
      <c r="AR170" s="119">
        <v>0</v>
      </c>
      <c r="AS170" s="119">
        <v>0</v>
      </c>
      <c r="AT170" s="119">
        <v>0</v>
      </c>
      <c r="AU170" s="119">
        <v>0</v>
      </c>
      <c r="AV170" s="119">
        <v>0</v>
      </c>
      <c r="AW170" s="119">
        <v>0</v>
      </c>
      <c r="AX170" s="119">
        <v>0</v>
      </c>
      <c r="AY170" s="125"/>
      <c r="AZ170" s="217"/>
      <c r="BA170" s="178"/>
    </row>
    <row r="171" spans="1:53" s="147" customFormat="1" ht="120.75" customHeight="1" x14ac:dyDescent="0.25">
      <c r="A171" s="226" t="s">
        <v>756</v>
      </c>
      <c r="B171" s="179" t="s">
        <v>129</v>
      </c>
      <c r="C171" s="179">
        <v>2009</v>
      </c>
      <c r="D171" s="179" t="s">
        <v>757</v>
      </c>
      <c r="E171" s="179"/>
      <c r="F171" s="179"/>
      <c r="G171" s="179" t="s">
        <v>758</v>
      </c>
      <c r="H171" s="179" t="s">
        <v>759</v>
      </c>
      <c r="I171" s="227">
        <v>28.739832897574999</v>
      </c>
      <c r="J171" s="227">
        <v>-81.380801646047502</v>
      </c>
      <c r="K171" s="179" t="s">
        <v>160</v>
      </c>
      <c r="L171" s="179" t="s">
        <v>155</v>
      </c>
      <c r="M171" s="125" t="s">
        <v>760</v>
      </c>
      <c r="N171" s="125" t="s">
        <v>761</v>
      </c>
      <c r="O171" s="179" t="s">
        <v>219</v>
      </c>
      <c r="P171" s="212"/>
      <c r="Q171" s="212"/>
      <c r="R171" s="179" t="s">
        <v>1378</v>
      </c>
      <c r="S171" s="179" t="s">
        <v>165</v>
      </c>
      <c r="T171" s="145">
        <v>2015</v>
      </c>
      <c r="U171" s="179" t="s">
        <v>1378</v>
      </c>
      <c r="V171" s="179"/>
      <c r="W171" s="179"/>
      <c r="X171" s="180">
        <v>0</v>
      </c>
      <c r="Y171" s="181">
        <v>0</v>
      </c>
      <c r="Z171" s="181">
        <v>0</v>
      </c>
      <c r="AA171" s="181">
        <v>0.18</v>
      </c>
      <c r="AB171" s="180">
        <v>0</v>
      </c>
      <c r="AC171" s="182">
        <v>0</v>
      </c>
      <c r="AD171" s="179"/>
      <c r="AE171" s="119">
        <v>0</v>
      </c>
      <c r="AF171" s="119">
        <v>0</v>
      </c>
      <c r="AG171" s="119">
        <v>0</v>
      </c>
      <c r="AH171" s="119">
        <v>0</v>
      </c>
      <c r="AI171" s="119">
        <v>0</v>
      </c>
      <c r="AJ171" s="119">
        <v>0</v>
      </c>
      <c r="AK171" s="179"/>
      <c r="AL171" s="179"/>
      <c r="AM171" s="259">
        <v>3100000</v>
      </c>
      <c r="AN171" s="228"/>
      <c r="AO171" s="112"/>
      <c r="AP171" s="119">
        <v>0</v>
      </c>
      <c r="AQ171" s="119">
        <v>0</v>
      </c>
      <c r="AR171" s="119">
        <v>0</v>
      </c>
      <c r="AS171" s="119">
        <v>0</v>
      </c>
      <c r="AT171" s="119">
        <v>0</v>
      </c>
      <c r="AU171" s="119">
        <v>0</v>
      </c>
      <c r="AV171" s="119">
        <v>0</v>
      </c>
      <c r="AW171" s="119">
        <v>0</v>
      </c>
      <c r="AX171" s="119">
        <v>0</v>
      </c>
      <c r="AY171" s="125"/>
      <c r="AZ171" s="217"/>
      <c r="BA171" s="178"/>
    </row>
    <row r="172" spans="1:53" s="147" customFormat="1" ht="110.25" customHeight="1" x14ac:dyDescent="0.25">
      <c r="A172" s="226" t="s">
        <v>762</v>
      </c>
      <c r="B172" s="179" t="s">
        <v>129</v>
      </c>
      <c r="C172" s="179">
        <v>2009</v>
      </c>
      <c r="D172" s="179" t="s">
        <v>763</v>
      </c>
      <c r="E172" s="179"/>
      <c r="F172" s="179"/>
      <c r="G172" s="179" t="s">
        <v>764</v>
      </c>
      <c r="H172" s="179" t="s">
        <v>759</v>
      </c>
      <c r="I172" s="227">
        <v>28.772846307515401</v>
      </c>
      <c r="J172" s="227">
        <v>-81.370473307324104</v>
      </c>
      <c r="K172" s="179" t="s">
        <v>160</v>
      </c>
      <c r="L172" s="179" t="s">
        <v>155</v>
      </c>
      <c r="M172" s="126" t="s">
        <v>765</v>
      </c>
      <c r="N172" s="126" t="s">
        <v>1497</v>
      </c>
      <c r="O172" s="179" t="s">
        <v>219</v>
      </c>
      <c r="P172" s="212"/>
      <c r="Q172" s="212"/>
      <c r="R172" s="125" t="s">
        <v>1379</v>
      </c>
      <c r="S172" s="179" t="s">
        <v>165</v>
      </c>
      <c r="T172" s="145">
        <v>2025</v>
      </c>
      <c r="U172" s="179" t="s">
        <v>1378</v>
      </c>
      <c r="V172" s="179"/>
      <c r="W172" s="179"/>
      <c r="X172" s="180">
        <v>0</v>
      </c>
      <c r="Y172" s="181">
        <v>0</v>
      </c>
      <c r="Z172" s="181">
        <v>0</v>
      </c>
      <c r="AA172" s="181">
        <v>0.6</v>
      </c>
      <c r="AB172" s="180">
        <v>0</v>
      </c>
      <c r="AC172" s="182">
        <v>0</v>
      </c>
      <c r="AD172" s="125"/>
      <c r="AE172" s="119">
        <v>0</v>
      </c>
      <c r="AF172" s="119">
        <v>0</v>
      </c>
      <c r="AG172" s="119">
        <v>0</v>
      </c>
      <c r="AH172" s="119">
        <v>0</v>
      </c>
      <c r="AI172" s="119">
        <v>0</v>
      </c>
      <c r="AJ172" s="119">
        <v>0</v>
      </c>
      <c r="AK172" s="179"/>
      <c r="AL172" s="179"/>
      <c r="AM172" s="259">
        <v>6737540</v>
      </c>
      <c r="AN172" s="228"/>
      <c r="AO172" s="150"/>
      <c r="AP172" s="119">
        <v>0</v>
      </c>
      <c r="AQ172" s="119">
        <v>0</v>
      </c>
      <c r="AR172" s="119">
        <v>0</v>
      </c>
      <c r="AS172" s="119">
        <v>0</v>
      </c>
      <c r="AT172" s="119">
        <v>0</v>
      </c>
      <c r="AU172" s="119">
        <v>0</v>
      </c>
      <c r="AV172" s="119">
        <v>0</v>
      </c>
      <c r="AW172" s="119">
        <v>0</v>
      </c>
      <c r="AX172" s="119">
        <v>0</v>
      </c>
      <c r="AY172" s="125"/>
      <c r="AZ172" s="217"/>
      <c r="BA172" s="178"/>
    </row>
    <row r="173" spans="1:53" s="147" customFormat="1" ht="110.25" x14ac:dyDescent="0.25">
      <c r="A173" s="226" t="s">
        <v>766</v>
      </c>
      <c r="B173" s="237" t="s">
        <v>129</v>
      </c>
      <c r="C173" s="179">
        <v>2015</v>
      </c>
      <c r="D173" s="179" t="s">
        <v>767</v>
      </c>
      <c r="E173" s="179"/>
      <c r="F173" s="179"/>
      <c r="G173" s="179" t="s">
        <v>768</v>
      </c>
      <c r="H173" s="179" t="s">
        <v>759</v>
      </c>
      <c r="I173" s="227">
        <v>28.6024272755146</v>
      </c>
      <c r="J173" s="227">
        <v>-81.20006035694</v>
      </c>
      <c r="K173" s="179" t="s">
        <v>160</v>
      </c>
      <c r="L173" s="179" t="s">
        <v>155</v>
      </c>
      <c r="M173" s="125" t="s">
        <v>769</v>
      </c>
      <c r="N173" s="125" t="s">
        <v>770</v>
      </c>
      <c r="O173" s="179" t="s">
        <v>219</v>
      </c>
      <c r="P173" s="212"/>
      <c r="Q173" s="212"/>
      <c r="R173" s="179" t="s">
        <v>1378</v>
      </c>
      <c r="S173" s="179" t="s">
        <v>165</v>
      </c>
      <c r="T173" s="145">
        <v>2015</v>
      </c>
      <c r="U173" s="179" t="s">
        <v>1378</v>
      </c>
      <c r="V173" s="179"/>
      <c r="W173" s="179"/>
      <c r="X173" s="180">
        <v>0</v>
      </c>
      <c r="Y173" s="181">
        <v>0</v>
      </c>
      <c r="Z173" s="181">
        <v>0</v>
      </c>
      <c r="AA173" s="181">
        <v>1.5</v>
      </c>
      <c r="AB173" s="180">
        <v>0</v>
      </c>
      <c r="AC173" s="182">
        <v>0</v>
      </c>
      <c r="AD173" s="179"/>
      <c r="AE173" s="119">
        <v>0</v>
      </c>
      <c r="AF173" s="119">
        <v>0</v>
      </c>
      <c r="AG173" s="119">
        <v>0</v>
      </c>
      <c r="AH173" s="119">
        <v>0</v>
      </c>
      <c r="AI173" s="119">
        <v>0</v>
      </c>
      <c r="AJ173" s="119">
        <v>0</v>
      </c>
      <c r="AK173" s="179"/>
      <c r="AL173" s="179"/>
      <c r="AM173" s="259">
        <v>650000</v>
      </c>
      <c r="AN173" s="228"/>
      <c r="AO173" s="228"/>
      <c r="AP173" s="119">
        <v>0</v>
      </c>
      <c r="AQ173" s="119">
        <v>0</v>
      </c>
      <c r="AR173" s="119">
        <v>0</v>
      </c>
      <c r="AS173" s="119">
        <v>0</v>
      </c>
      <c r="AT173" s="119">
        <v>0</v>
      </c>
      <c r="AU173" s="119">
        <v>0</v>
      </c>
      <c r="AV173" s="119">
        <v>0</v>
      </c>
      <c r="AW173" s="119">
        <v>0</v>
      </c>
      <c r="AX173" s="119">
        <v>0</v>
      </c>
      <c r="AY173" s="125"/>
      <c r="AZ173" s="217"/>
      <c r="BA173" s="178"/>
    </row>
    <row r="174" spans="1:53" s="147" customFormat="1" ht="63" x14ac:dyDescent="0.25">
      <c r="A174" s="216" t="s">
        <v>771</v>
      </c>
      <c r="B174" s="126" t="s">
        <v>129</v>
      </c>
      <c r="C174" s="125">
        <v>2023</v>
      </c>
      <c r="D174" s="125" t="s">
        <v>772</v>
      </c>
      <c r="E174" s="125"/>
      <c r="F174" s="125"/>
      <c r="G174" s="125" t="s">
        <v>773</v>
      </c>
      <c r="H174" s="125" t="s">
        <v>218</v>
      </c>
      <c r="I174" s="127">
        <v>30.24211</v>
      </c>
      <c r="J174" s="127">
        <v>-81.499694000000005</v>
      </c>
      <c r="K174" s="125" t="s">
        <v>160</v>
      </c>
      <c r="L174" s="125" t="s">
        <v>155</v>
      </c>
      <c r="M174" s="125" t="s">
        <v>774</v>
      </c>
      <c r="N174" s="126" t="s">
        <v>774</v>
      </c>
      <c r="O174" s="125" t="s">
        <v>219</v>
      </c>
      <c r="P174" s="179"/>
      <c r="Q174" s="214">
        <v>47483</v>
      </c>
      <c r="R174" s="125" t="s">
        <v>238</v>
      </c>
      <c r="S174" s="125" t="s">
        <v>137</v>
      </c>
      <c r="T174" s="125">
        <v>2025</v>
      </c>
      <c r="U174" s="125" t="s">
        <v>138</v>
      </c>
      <c r="V174" s="125" t="s">
        <v>419</v>
      </c>
      <c r="W174" s="125" t="s">
        <v>239</v>
      </c>
      <c r="X174" s="148">
        <v>0</v>
      </c>
      <c r="Y174" s="148">
        <v>0</v>
      </c>
      <c r="Z174" s="148">
        <v>0</v>
      </c>
      <c r="AA174" s="148">
        <v>0.12</v>
      </c>
      <c r="AB174" s="148">
        <v>0</v>
      </c>
      <c r="AC174" s="148">
        <v>0</v>
      </c>
      <c r="AD174" s="125"/>
      <c r="AE174" s="119">
        <v>0</v>
      </c>
      <c r="AF174" s="119">
        <v>0</v>
      </c>
      <c r="AG174" s="119">
        <v>0</v>
      </c>
      <c r="AH174" s="119">
        <v>0</v>
      </c>
      <c r="AI174" s="119">
        <v>0</v>
      </c>
      <c r="AJ174" s="119">
        <v>0</v>
      </c>
      <c r="AK174" s="125"/>
      <c r="AL174" s="125"/>
      <c r="AM174" s="259">
        <v>4000000</v>
      </c>
      <c r="AN174" s="150"/>
      <c r="AO174" s="150"/>
      <c r="AP174" s="119">
        <v>0</v>
      </c>
      <c r="AQ174" s="119">
        <v>0</v>
      </c>
      <c r="AR174" s="119">
        <v>0</v>
      </c>
      <c r="AS174" s="119">
        <v>0</v>
      </c>
      <c r="AT174" s="119">
        <v>0</v>
      </c>
      <c r="AU174" s="119">
        <v>0</v>
      </c>
      <c r="AV174" s="119">
        <v>0</v>
      </c>
      <c r="AW174" s="119">
        <v>0</v>
      </c>
      <c r="AX174" s="119">
        <v>0</v>
      </c>
      <c r="AY174" s="125"/>
      <c r="AZ174" s="217"/>
      <c r="BA174" s="178"/>
    </row>
    <row r="175" spans="1:53" s="147" customFormat="1" ht="47.25" x14ac:dyDescent="0.25">
      <c r="A175" s="229" t="s">
        <v>1380</v>
      </c>
      <c r="B175" s="126" t="s">
        <v>129</v>
      </c>
      <c r="C175" s="125">
        <v>2025</v>
      </c>
      <c r="D175" s="179" t="s">
        <v>1381</v>
      </c>
      <c r="E175" s="125"/>
      <c r="F175" s="125"/>
      <c r="G175" s="179" t="s">
        <v>1382</v>
      </c>
      <c r="H175" s="179" t="s">
        <v>641</v>
      </c>
      <c r="I175" s="211">
        <v>28.561310796659001</v>
      </c>
      <c r="J175" s="211">
        <v>-81.530525702755099</v>
      </c>
      <c r="K175" s="179" t="s">
        <v>160</v>
      </c>
      <c r="L175" s="125" t="s">
        <v>155</v>
      </c>
      <c r="M175" s="179" t="s">
        <v>1383</v>
      </c>
      <c r="N175" s="179" t="s">
        <v>1383</v>
      </c>
      <c r="O175" s="179" t="s">
        <v>219</v>
      </c>
      <c r="P175" s="129"/>
      <c r="Q175" s="129"/>
      <c r="R175" s="212" t="s">
        <v>321</v>
      </c>
      <c r="S175" s="179" t="s">
        <v>165</v>
      </c>
      <c r="T175" s="125">
        <v>2025</v>
      </c>
      <c r="U175" s="179" t="s">
        <v>199</v>
      </c>
      <c r="V175" s="125"/>
      <c r="W175" s="125"/>
      <c r="X175" s="181">
        <v>0</v>
      </c>
      <c r="Y175" s="181">
        <v>0</v>
      </c>
      <c r="Z175" s="181">
        <v>0</v>
      </c>
      <c r="AA175" s="181">
        <v>0.01</v>
      </c>
      <c r="AB175" s="181">
        <v>0</v>
      </c>
      <c r="AC175" s="181">
        <v>0</v>
      </c>
      <c r="AD175" s="125"/>
      <c r="AE175" s="119">
        <v>0</v>
      </c>
      <c r="AF175" s="119">
        <v>0</v>
      </c>
      <c r="AG175" s="119">
        <v>0</v>
      </c>
      <c r="AH175" s="119">
        <v>0</v>
      </c>
      <c r="AI175" s="119">
        <v>0</v>
      </c>
      <c r="AJ175" s="119">
        <v>0</v>
      </c>
      <c r="AK175" s="125"/>
      <c r="AL175" s="125"/>
      <c r="AM175" s="259">
        <v>1223000</v>
      </c>
      <c r="AN175" s="150"/>
      <c r="AO175" s="150"/>
      <c r="AP175" s="119">
        <v>0</v>
      </c>
      <c r="AQ175" s="119">
        <v>0</v>
      </c>
      <c r="AR175" s="119">
        <v>0</v>
      </c>
      <c r="AS175" s="119">
        <v>0</v>
      </c>
      <c r="AT175" s="119">
        <v>0</v>
      </c>
      <c r="AU175" s="119">
        <v>0</v>
      </c>
      <c r="AV175" s="119">
        <v>0</v>
      </c>
      <c r="AW175" s="119">
        <v>0</v>
      </c>
      <c r="AX175" s="119">
        <v>0</v>
      </c>
      <c r="AY175" s="125"/>
      <c r="AZ175" s="217"/>
      <c r="BA175" s="178"/>
    </row>
    <row r="176" spans="1:53" s="147" customFormat="1" ht="47.25" x14ac:dyDescent="0.25">
      <c r="A176" s="229" t="s">
        <v>1384</v>
      </c>
      <c r="B176" s="126" t="s">
        <v>129</v>
      </c>
      <c r="C176" s="125">
        <v>2025</v>
      </c>
      <c r="D176" s="179" t="s">
        <v>1385</v>
      </c>
      <c r="E176" s="125"/>
      <c r="F176" s="125"/>
      <c r="G176" s="179" t="s">
        <v>1386</v>
      </c>
      <c r="H176" s="179" t="s">
        <v>641</v>
      </c>
      <c r="I176" s="211">
        <v>28.558637348475902</v>
      </c>
      <c r="J176" s="211">
        <v>-81.531279768743204</v>
      </c>
      <c r="K176" s="179" t="s">
        <v>160</v>
      </c>
      <c r="L176" s="125" t="s">
        <v>155</v>
      </c>
      <c r="M176" s="179" t="s">
        <v>1387</v>
      </c>
      <c r="N176" s="179" t="s">
        <v>1387</v>
      </c>
      <c r="O176" s="179" t="s">
        <v>219</v>
      </c>
      <c r="P176" s="129"/>
      <c r="Q176" s="129"/>
      <c r="R176" s="212" t="s">
        <v>321</v>
      </c>
      <c r="S176" s="179" t="s">
        <v>165</v>
      </c>
      <c r="T176" s="125">
        <v>2025</v>
      </c>
      <c r="U176" s="179" t="s">
        <v>199</v>
      </c>
      <c r="V176" s="125"/>
      <c r="W176" s="125"/>
      <c r="X176" s="181">
        <v>0</v>
      </c>
      <c r="Y176" s="181">
        <v>0</v>
      </c>
      <c r="Z176" s="181">
        <v>0</v>
      </c>
      <c r="AA176" s="181">
        <v>0.01</v>
      </c>
      <c r="AB176" s="181">
        <v>0</v>
      </c>
      <c r="AC176" s="181">
        <v>0</v>
      </c>
      <c r="AD176" s="125"/>
      <c r="AE176" s="119">
        <v>0</v>
      </c>
      <c r="AF176" s="119">
        <v>0</v>
      </c>
      <c r="AG176" s="119">
        <v>0</v>
      </c>
      <c r="AH176" s="119">
        <v>0</v>
      </c>
      <c r="AI176" s="119">
        <v>0</v>
      </c>
      <c r="AJ176" s="119">
        <v>0</v>
      </c>
      <c r="AK176" s="125"/>
      <c r="AL176" s="125"/>
      <c r="AM176" s="259">
        <v>600000</v>
      </c>
      <c r="AN176" s="150"/>
      <c r="AO176" s="150"/>
      <c r="AP176" s="119">
        <v>0</v>
      </c>
      <c r="AQ176" s="119">
        <v>0</v>
      </c>
      <c r="AR176" s="119">
        <v>0</v>
      </c>
      <c r="AS176" s="119">
        <v>0</v>
      </c>
      <c r="AT176" s="119">
        <v>0</v>
      </c>
      <c r="AU176" s="119">
        <v>0</v>
      </c>
      <c r="AV176" s="119">
        <v>0</v>
      </c>
      <c r="AW176" s="119">
        <v>0</v>
      </c>
      <c r="AX176" s="119">
        <v>0</v>
      </c>
      <c r="AY176" s="125"/>
      <c r="AZ176" s="217"/>
      <c r="BA176" s="178"/>
    </row>
    <row r="177" spans="1:53" s="147" customFormat="1" ht="47.25" x14ac:dyDescent="0.25">
      <c r="A177" s="229" t="s">
        <v>1388</v>
      </c>
      <c r="B177" s="126" t="s">
        <v>129</v>
      </c>
      <c r="C177" s="125">
        <v>2025</v>
      </c>
      <c r="D177" s="125" t="s">
        <v>1389</v>
      </c>
      <c r="E177" s="125" t="s">
        <v>200</v>
      </c>
      <c r="F177" s="125" t="s">
        <v>1249</v>
      </c>
      <c r="G177" s="179" t="s">
        <v>1390</v>
      </c>
      <c r="H177" s="179" t="s">
        <v>641</v>
      </c>
      <c r="I177" s="211">
        <v>28.571967999999998</v>
      </c>
      <c r="J177" s="211">
        <v>-81.509201000000004</v>
      </c>
      <c r="K177" s="179" t="s">
        <v>160</v>
      </c>
      <c r="L177" s="125" t="s">
        <v>155</v>
      </c>
      <c r="M177" s="179" t="s">
        <v>1391</v>
      </c>
      <c r="N177" s="179" t="s">
        <v>1391</v>
      </c>
      <c r="O177" s="179" t="s">
        <v>219</v>
      </c>
      <c r="P177" s="129"/>
      <c r="Q177" s="129"/>
      <c r="R177" s="212" t="s">
        <v>321</v>
      </c>
      <c r="S177" s="179" t="s">
        <v>165</v>
      </c>
      <c r="T177" s="125">
        <v>2025</v>
      </c>
      <c r="U177" s="179" t="s">
        <v>199</v>
      </c>
      <c r="V177" s="125"/>
      <c r="W177" s="125"/>
      <c r="X177" s="181">
        <v>0</v>
      </c>
      <c r="Y177" s="181">
        <v>0</v>
      </c>
      <c r="Z177" s="181">
        <v>0</v>
      </c>
      <c r="AA177" s="181">
        <v>0.03</v>
      </c>
      <c r="AB177" s="181">
        <v>0</v>
      </c>
      <c r="AC177" s="181">
        <v>0</v>
      </c>
      <c r="AD177" s="125"/>
      <c r="AE177" s="119">
        <v>0</v>
      </c>
      <c r="AF177" s="119">
        <v>0</v>
      </c>
      <c r="AG177" s="119">
        <v>0</v>
      </c>
      <c r="AH177" s="119">
        <v>0</v>
      </c>
      <c r="AI177" s="119">
        <v>0</v>
      </c>
      <c r="AJ177" s="119">
        <v>0</v>
      </c>
      <c r="AK177" s="125"/>
      <c r="AL177" s="125"/>
      <c r="AM177" s="259">
        <v>2125000</v>
      </c>
      <c r="AN177" s="150"/>
      <c r="AO177" s="150"/>
      <c r="AP177" s="119">
        <v>0</v>
      </c>
      <c r="AQ177" s="119">
        <v>0</v>
      </c>
      <c r="AR177" s="119">
        <v>0</v>
      </c>
      <c r="AS177" s="119">
        <v>0</v>
      </c>
      <c r="AT177" s="119">
        <v>0</v>
      </c>
      <c r="AU177" s="119">
        <v>0</v>
      </c>
      <c r="AV177" s="119">
        <v>0</v>
      </c>
      <c r="AW177" s="119">
        <v>0</v>
      </c>
      <c r="AX177" s="119">
        <v>0</v>
      </c>
      <c r="AY177" s="125"/>
      <c r="AZ177" s="217"/>
      <c r="BA177" s="178"/>
    </row>
    <row r="178" spans="1:53" s="147" customFormat="1" ht="47.25" x14ac:dyDescent="0.25">
      <c r="A178" s="216" t="s">
        <v>775</v>
      </c>
      <c r="B178" s="126" t="s">
        <v>129</v>
      </c>
      <c r="C178" s="125">
        <v>2017</v>
      </c>
      <c r="D178" s="125" t="s">
        <v>776</v>
      </c>
      <c r="E178" s="125"/>
      <c r="F178" s="125"/>
      <c r="G178" s="125" t="s">
        <v>777</v>
      </c>
      <c r="H178" s="125" t="s">
        <v>223</v>
      </c>
      <c r="I178" s="127">
        <v>29.092625000000002</v>
      </c>
      <c r="J178" s="127">
        <v>-82.013951000000006</v>
      </c>
      <c r="K178" s="125" t="s">
        <v>160</v>
      </c>
      <c r="L178" s="125" t="s">
        <v>155</v>
      </c>
      <c r="M178" s="125" t="s">
        <v>778</v>
      </c>
      <c r="N178" s="126" t="s">
        <v>779</v>
      </c>
      <c r="O178" s="125" t="s">
        <v>219</v>
      </c>
      <c r="P178" s="129"/>
      <c r="Q178" s="125"/>
      <c r="R178" s="125" t="s">
        <v>172</v>
      </c>
      <c r="S178" s="125" t="s">
        <v>151</v>
      </c>
      <c r="T178" s="125">
        <v>2017</v>
      </c>
      <c r="U178" s="125" t="s">
        <v>172</v>
      </c>
      <c r="V178" s="125"/>
      <c r="W178" s="125" t="s">
        <v>539</v>
      </c>
      <c r="X178" s="148">
        <v>0</v>
      </c>
      <c r="Y178" s="148">
        <v>0</v>
      </c>
      <c r="Z178" s="148">
        <v>0</v>
      </c>
      <c r="AA178" s="148">
        <v>1.9</v>
      </c>
      <c r="AB178" s="148">
        <v>0</v>
      </c>
      <c r="AC178" s="148">
        <v>0</v>
      </c>
      <c r="AD178" s="125"/>
      <c r="AE178" s="119">
        <v>0</v>
      </c>
      <c r="AF178" s="119">
        <v>0</v>
      </c>
      <c r="AG178" s="119">
        <v>0</v>
      </c>
      <c r="AH178" s="119">
        <v>0</v>
      </c>
      <c r="AI178" s="119">
        <v>0</v>
      </c>
      <c r="AJ178" s="119">
        <v>0</v>
      </c>
      <c r="AK178" s="125"/>
      <c r="AL178" s="125"/>
      <c r="AM178" s="259">
        <v>3200000</v>
      </c>
      <c r="AN178" s="150"/>
      <c r="AO178" s="150"/>
      <c r="AP178" s="119">
        <v>0</v>
      </c>
      <c r="AQ178" s="119">
        <v>0</v>
      </c>
      <c r="AR178" s="119">
        <v>0</v>
      </c>
      <c r="AS178" s="119">
        <v>0</v>
      </c>
      <c r="AT178" s="119">
        <v>0</v>
      </c>
      <c r="AU178" s="119">
        <v>0</v>
      </c>
      <c r="AV178" s="119">
        <v>0</v>
      </c>
      <c r="AW178" s="119">
        <v>0</v>
      </c>
      <c r="AX178" s="119">
        <v>0</v>
      </c>
      <c r="AY178" s="125"/>
      <c r="AZ178" s="217"/>
      <c r="BA178" s="178"/>
    </row>
    <row r="179" spans="1:53" s="147" customFormat="1" ht="47.25" x14ac:dyDescent="0.25">
      <c r="A179" s="226" t="s">
        <v>780</v>
      </c>
      <c r="B179" s="179" t="s">
        <v>129</v>
      </c>
      <c r="C179" s="179">
        <v>2017</v>
      </c>
      <c r="D179" s="179" t="s">
        <v>781</v>
      </c>
      <c r="E179" s="179"/>
      <c r="F179" s="179"/>
      <c r="G179" s="179" t="s">
        <v>782</v>
      </c>
      <c r="H179" s="179" t="s">
        <v>223</v>
      </c>
      <c r="I179" s="227">
        <v>29.186955000000001</v>
      </c>
      <c r="J179" s="227">
        <v>-82.119342000000003</v>
      </c>
      <c r="K179" s="179" t="s">
        <v>154</v>
      </c>
      <c r="L179" s="179" t="s">
        <v>155</v>
      </c>
      <c r="M179" s="126" t="s">
        <v>1392</v>
      </c>
      <c r="N179" s="126" t="s">
        <v>1393</v>
      </c>
      <c r="O179" s="179" t="s">
        <v>219</v>
      </c>
      <c r="P179" s="212"/>
      <c r="Q179" s="179"/>
      <c r="R179" s="179" t="s">
        <v>172</v>
      </c>
      <c r="S179" s="179" t="s">
        <v>151</v>
      </c>
      <c r="T179" s="145">
        <v>2017</v>
      </c>
      <c r="U179" s="179" t="s">
        <v>172</v>
      </c>
      <c r="V179" s="179"/>
      <c r="W179" s="179" t="s">
        <v>539</v>
      </c>
      <c r="X179" s="180">
        <v>0</v>
      </c>
      <c r="Y179" s="180">
        <v>4.4000000000000004</v>
      </c>
      <c r="Z179" s="181">
        <v>0</v>
      </c>
      <c r="AA179" s="181">
        <v>0</v>
      </c>
      <c r="AB179" s="180">
        <v>0</v>
      </c>
      <c r="AC179" s="182">
        <v>0</v>
      </c>
      <c r="AD179" s="179"/>
      <c r="AE179" s="119">
        <v>0</v>
      </c>
      <c r="AF179" s="119">
        <v>0</v>
      </c>
      <c r="AG179" s="119">
        <v>0</v>
      </c>
      <c r="AH179" s="119">
        <v>0</v>
      </c>
      <c r="AI179" s="119">
        <v>0</v>
      </c>
      <c r="AJ179" s="119">
        <v>0</v>
      </c>
      <c r="AK179" s="179"/>
      <c r="AL179" s="179"/>
      <c r="AM179" s="259">
        <v>9600000</v>
      </c>
      <c r="AN179" s="228"/>
      <c r="AO179" s="228"/>
      <c r="AP179" s="119">
        <v>0</v>
      </c>
      <c r="AQ179" s="119">
        <v>0</v>
      </c>
      <c r="AR179" s="119">
        <v>0</v>
      </c>
      <c r="AS179" s="119">
        <v>0</v>
      </c>
      <c r="AT179" s="119">
        <v>0</v>
      </c>
      <c r="AU179" s="119">
        <v>0</v>
      </c>
      <c r="AV179" s="119">
        <v>0</v>
      </c>
      <c r="AW179" s="119">
        <v>0</v>
      </c>
      <c r="AX179" s="119">
        <v>0</v>
      </c>
      <c r="AY179" s="125"/>
      <c r="AZ179" s="217"/>
      <c r="BA179" s="178"/>
    </row>
    <row r="180" spans="1:53" s="147" customFormat="1" ht="63" x14ac:dyDescent="0.25">
      <c r="A180" s="216" t="s">
        <v>1394</v>
      </c>
      <c r="B180" s="126" t="s">
        <v>129</v>
      </c>
      <c r="C180" s="125">
        <v>2025</v>
      </c>
      <c r="D180" s="125" t="s">
        <v>1395</v>
      </c>
      <c r="E180" s="125"/>
      <c r="F180" s="125"/>
      <c r="G180" s="125" t="s">
        <v>1396</v>
      </c>
      <c r="H180" s="125" t="s">
        <v>236</v>
      </c>
      <c r="I180" s="127">
        <v>29.980132000000001</v>
      </c>
      <c r="J180" s="127">
        <v>-81.491247000000001</v>
      </c>
      <c r="K180" s="125" t="s">
        <v>160</v>
      </c>
      <c r="L180" s="125" t="s">
        <v>155</v>
      </c>
      <c r="M180" s="125" t="s">
        <v>1397</v>
      </c>
      <c r="N180" s="126" t="s">
        <v>1397</v>
      </c>
      <c r="O180" s="125" t="s">
        <v>219</v>
      </c>
      <c r="P180" s="129"/>
      <c r="Q180" s="225">
        <v>46752</v>
      </c>
      <c r="R180" s="125"/>
      <c r="S180" s="125" t="s">
        <v>137</v>
      </c>
      <c r="T180" s="125">
        <v>2025</v>
      </c>
      <c r="U180" s="125" t="s">
        <v>419</v>
      </c>
      <c r="V180" s="125" t="s">
        <v>138</v>
      </c>
      <c r="W180" s="125" t="s">
        <v>157</v>
      </c>
      <c r="X180" s="148">
        <v>0</v>
      </c>
      <c r="Y180" s="148">
        <v>0</v>
      </c>
      <c r="Z180" s="148">
        <v>0</v>
      </c>
      <c r="AA180" s="148">
        <v>0.6</v>
      </c>
      <c r="AB180" s="148">
        <v>2</v>
      </c>
      <c r="AC180" s="148">
        <v>0</v>
      </c>
      <c r="AD180" s="125"/>
      <c r="AE180" s="119">
        <v>0</v>
      </c>
      <c r="AF180" s="119">
        <v>0</v>
      </c>
      <c r="AG180" s="119">
        <v>0</v>
      </c>
      <c r="AH180" s="119">
        <v>0</v>
      </c>
      <c r="AI180" s="119">
        <v>0</v>
      </c>
      <c r="AJ180" s="119">
        <v>0</v>
      </c>
      <c r="AK180" s="125"/>
      <c r="AL180" s="125"/>
      <c r="AM180" s="259">
        <v>10000000</v>
      </c>
      <c r="AN180" s="125"/>
      <c r="AO180" s="125"/>
      <c r="AP180" s="119">
        <v>0</v>
      </c>
      <c r="AQ180" s="119">
        <v>0</v>
      </c>
      <c r="AR180" s="119">
        <v>0</v>
      </c>
      <c r="AS180" s="119">
        <v>0</v>
      </c>
      <c r="AT180" s="119">
        <v>0</v>
      </c>
      <c r="AU180" s="119">
        <v>0</v>
      </c>
      <c r="AV180" s="119">
        <v>0</v>
      </c>
      <c r="AW180" s="119">
        <v>0</v>
      </c>
      <c r="AX180" s="119">
        <v>0</v>
      </c>
      <c r="AY180" s="125"/>
      <c r="AZ180" s="217"/>
      <c r="BA180" s="178"/>
    </row>
    <row r="181" spans="1:53" s="147" customFormat="1" ht="94.5" x14ac:dyDescent="0.25">
      <c r="A181" s="216" t="s">
        <v>1398</v>
      </c>
      <c r="B181" s="126" t="s">
        <v>129</v>
      </c>
      <c r="C181" s="125">
        <v>2025</v>
      </c>
      <c r="D181" s="125" t="s">
        <v>1354</v>
      </c>
      <c r="E181" s="125"/>
      <c r="F181" s="125"/>
      <c r="G181" s="125" t="s">
        <v>1399</v>
      </c>
      <c r="H181" s="125" t="s">
        <v>236</v>
      </c>
      <c r="I181" s="127">
        <v>29.989345</v>
      </c>
      <c r="J181" s="127">
        <v>-81.504073000000005</v>
      </c>
      <c r="K181" s="125" t="s">
        <v>160</v>
      </c>
      <c r="L181" s="125" t="s">
        <v>155</v>
      </c>
      <c r="M181" s="125" t="s">
        <v>1400</v>
      </c>
      <c r="N181" s="126" t="s">
        <v>1400</v>
      </c>
      <c r="O181" s="125" t="s">
        <v>219</v>
      </c>
      <c r="P181" s="129"/>
      <c r="Q181" s="225">
        <v>47483</v>
      </c>
      <c r="R181" s="125"/>
      <c r="S181" s="125" t="s">
        <v>137</v>
      </c>
      <c r="T181" s="125">
        <v>2025</v>
      </c>
      <c r="U181" s="125" t="s">
        <v>419</v>
      </c>
      <c r="V181" s="125" t="s">
        <v>138</v>
      </c>
      <c r="W181" s="125" t="s">
        <v>157</v>
      </c>
      <c r="X181" s="148">
        <v>0</v>
      </c>
      <c r="Y181" s="148">
        <v>0</v>
      </c>
      <c r="Z181" s="148">
        <v>0</v>
      </c>
      <c r="AA181" s="148">
        <v>0</v>
      </c>
      <c r="AB181" s="148">
        <v>0</v>
      </c>
      <c r="AC181" s="148">
        <v>0</v>
      </c>
      <c r="AD181" s="125"/>
      <c r="AE181" s="119">
        <v>0</v>
      </c>
      <c r="AF181" s="119">
        <v>0</v>
      </c>
      <c r="AG181" s="119">
        <v>0</v>
      </c>
      <c r="AH181" s="119">
        <v>0</v>
      </c>
      <c r="AI181" s="119">
        <v>0</v>
      </c>
      <c r="AJ181" s="119">
        <v>0</v>
      </c>
      <c r="AK181" s="125"/>
      <c r="AL181" s="125"/>
      <c r="AM181" s="259">
        <v>4500000</v>
      </c>
      <c r="AN181" s="125"/>
      <c r="AO181" s="125"/>
      <c r="AP181" s="119">
        <v>0</v>
      </c>
      <c r="AQ181" s="119">
        <v>0</v>
      </c>
      <c r="AR181" s="119">
        <v>0</v>
      </c>
      <c r="AS181" s="119">
        <v>0</v>
      </c>
      <c r="AT181" s="119">
        <v>0</v>
      </c>
      <c r="AU181" s="119">
        <v>0</v>
      </c>
      <c r="AV181" s="119">
        <v>0</v>
      </c>
      <c r="AW181" s="119">
        <v>0</v>
      </c>
      <c r="AX181" s="119">
        <v>0</v>
      </c>
      <c r="AY181" s="125"/>
      <c r="AZ181" s="217"/>
      <c r="BA181" s="178"/>
    </row>
    <row r="182" spans="1:53" s="147" customFormat="1" ht="110.25" x14ac:dyDescent="0.25">
      <c r="A182" s="216" t="s">
        <v>783</v>
      </c>
      <c r="B182" s="126" t="s">
        <v>129</v>
      </c>
      <c r="C182" s="125">
        <v>2015</v>
      </c>
      <c r="D182" s="125" t="s">
        <v>784</v>
      </c>
      <c r="E182" s="125"/>
      <c r="F182" s="125"/>
      <c r="G182" s="125" t="s">
        <v>785</v>
      </c>
      <c r="H182" s="125" t="s">
        <v>335</v>
      </c>
      <c r="I182" s="127">
        <v>28.797904999999993</v>
      </c>
      <c r="J182" s="127">
        <v>-81.283184999999989</v>
      </c>
      <c r="K182" s="125" t="s">
        <v>160</v>
      </c>
      <c r="L182" s="125" t="s">
        <v>155</v>
      </c>
      <c r="M182" s="125" t="s">
        <v>786</v>
      </c>
      <c r="N182" s="126" t="s">
        <v>787</v>
      </c>
      <c r="O182" s="125" t="s">
        <v>219</v>
      </c>
      <c r="P182" s="129"/>
      <c r="Q182" s="129"/>
      <c r="R182" s="125" t="s">
        <v>321</v>
      </c>
      <c r="S182" s="125" t="s">
        <v>165</v>
      </c>
      <c r="T182" s="125">
        <v>2025</v>
      </c>
      <c r="U182" s="125"/>
      <c r="V182" s="125"/>
      <c r="W182" s="125"/>
      <c r="X182" s="148">
        <v>0</v>
      </c>
      <c r="Y182" s="148">
        <v>0</v>
      </c>
      <c r="Z182" s="148">
        <v>0</v>
      </c>
      <c r="AA182" s="148">
        <v>0</v>
      </c>
      <c r="AB182" s="148">
        <v>0</v>
      </c>
      <c r="AC182" s="148">
        <v>0</v>
      </c>
      <c r="AD182" s="125"/>
      <c r="AE182" s="119">
        <v>0</v>
      </c>
      <c r="AF182" s="119">
        <v>0</v>
      </c>
      <c r="AG182" s="119">
        <v>0</v>
      </c>
      <c r="AH182" s="119">
        <v>0</v>
      </c>
      <c r="AI182" s="119">
        <v>0</v>
      </c>
      <c r="AJ182" s="119">
        <v>0</v>
      </c>
      <c r="AK182" s="125"/>
      <c r="AL182" s="125"/>
      <c r="AM182" s="259">
        <v>9600000</v>
      </c>
      <c r="AN182" s="150"/>
      <c r="AO182" s="150"/>
      <c r="AP182" s="119">
        <v>0</v>
      </c>
      <c r="AQ182" s="119">
        <v>0</v>
      </c>
      <c r="AR182" s="119">
        <v>0</v>
      </c>
      <c r="AS182" s="119">
        <v>0</v>
      </c>
      <c r="AT182" s="119">
        <v>0</v>
      </c>
      <c r="AU182" s="119">
        <v>0</v>
      </c>
      <c r="AV182" s="119">
        <v>0</v>
      </c>
      <c r="AW182" s="119">
        <v>0</v>
      </c>
      <c r="AX182" s="119">
        <v>0</v>
      </c>
      <c r="AY182" s="125" t="s">
        <v>1401</v>
      </c>
      <c r="AZ182" s="217"/>
      <c r="BA182" s="178"/>
    </row>
    <row r="183" spans="1:53" s="147" customFormat="1" ht="126" x14ac:dyDescent="0.25">
      <c r="A183" s="229" t="s">
        <v>1402</v>
      </c>
      <c r="B183" s="126" t="s">
        <v>129</v>
      </c>
      <c r="C183" s="125">
        <v>2025</v>
      </c>
      <c r="D183" s="125" t="s">
        <v>1403</v>
      </c>
      <c r="E183" s="125"/>
      <c r="F183" s="125"/>
      <c r="G183" s="179" t="s">
        <v>1404</v>
      </c>
      <c r="H183" s="179" t="s">
        <v>1405</v>
      </c>
      <c r="I183" s="179">
        <v>28.714607999999998</v>
      </c>
      <c r="J183" s="179">
        <v>-81.768422000000001</v>
      </c>
      <c r="K183" s="179" t="s">
        <v>146</v>
      </c>
      <c r="L183" s="125" t="s">
        <v>155</v>
      </c>
      <c r="M183" s="179" t="s">
        <v>1406</v>
      </c>
      <c r="N183" s="179" t="s">
        <v>1406</v>
      </c>
      <c r="O183" s="179" t="s">
        <v>219</v>
      </c>
      <c r="P183" s="129"/>
      <c r="Q183" s="129"/>
      <c r="R183" s="179" t="s">
        <v>1407</v>
      </c>
      <c r="S183" s="179" t="s">
        <v>165</v>
      </c>
      <c r="T183" s="125">
        <v>2025</v>
      </c>
      <c r="U183" s="179" t="s">
        <v>1183</v>
      </c>
      <c r="V183" s="179" t="s">
        <v>1408</v>
      </c>
      <c r="W183" s="125"/>
      <c r="X183" s="181">
        <v>0</v>
      </c>
      <c r="Y183" s="181">
        <v>10</v>
      </c>
      <c r="Z183" s="181">
        <v>0</v>
      </c>
      <c r="AA183" s="181">
        <v>0</v>
      </c>
      <c r="AB183" s="181">
        <v>0</v>
      </c>
      <c r="AC183" s="181">
        <v>0</v>
      </c>
      <c r="AD183" s="125"/>
      <c r="AE183" s="119">
        <v>0</v>
      </c>
      <c r="AF183" s="119">
        <v>0</v>
      </c>
      <c r="AG183" s="119">
        <v>0</v>
      </c>
      <c r="AH183" s="119">
        <v>0</v>
      </c>
      <c r="AI183" s="119">
        <v>0</v>
      </c>
      <c r="AJ183" s="119">
        <v>0</v>
      </c>
      <c r="AK183" s="125"/>
      <c r="AL183" s="125"/>
      <c r="AM183" s="259">
        <v>0</v>
      </c>
      <c r="AN183" s="150"/>
      <c r="AO183" s="150"/>
      <c r="AP183" s="119">
        <v>0</v>
      </c>
      <c r="AQ183" s="119">
        <v>0</v>
      </c>
      <c r="AR183" s="119">
        <v>0</v>
      </c>
      <c r="AS183" s="119">
        <v>0</v>
      </c>
      <c r="AT183" s="119">
        <v>0</v>
      </c>
      <c r="AU183" s="119">
        <v>0</v>
      </c>
      <c r="AV183" s="119">
        <v>0</v>
      </c>
      <c r="AW183" s="119">
        <v>0</v>
      </c>
      <c r="AX183" s="119">
        <v>0</v>
      </c>
      <c r="AY183" s="125" t="s">
        <v>1409</v>
      </c>
      <c r="AZ183" s="217"/>
      <c r="BA183" s="178"/>
    </row>
    <row r="184" spans="1:53" s="147" customFormat="1" ht="141.75" x14ac:dyDescent="0.25">
      <c r="A184" s="216" t="s">
        <v>788</v>
      </c>
      <c r="B184" s="126" t="s">
        <v>129</v>
      </c>
      <c r="C184" s="125">
        <v>2017</v>
      </c>
      <c r="D184" s="125" t="s">
        <v>789</v>
      </c>
      <c r="E184" s="125"/>
      <c r="F184" s="125"/>
      <c r="G184" s="125" t="s">
        <v>790</v>
      </c>
      <c r="H184" s="125" t="s">
        <v>1517</v>
      </c>
      <c r="I184" s="215">
        <v>29.915450166589501</v>
      </c>
      <c r="J184" s="127">
        <v>-81.371419629068399</v>
      </c>
      <c r="K184" s="125" t="s">
        <v>154</v>
      </c>
      <c r="L184" s="125" t="s">
        <v>155</v>
      </c>
      <c r="M184" s="125" t="s">
        <v>791</v>
      </c>
      <c r="N184" s="126" t="s">
        <v>792</v>
      </c>
      <c r="O184" s="125" t="s">
        <v>219</v>
      </c>
      <c r="P184" s="129"/>
      <c r="Q184" s="129"/>
      <c r="R184" s="125"/>
      <c r="S184" s="125" t="s">
        <v>137</v>
      </c>
      <c r="T184" s="125">
        <v>2017</v>
      </c>
      <c r="U184" s="125"/>
      <c r="V184" s="125"/>
      <c r="W184" s="125"/>
      <c r="X184" s="148">
        <v>0</v>
      </c>
      <c r="Y184" s="148">
        <v>3.7999999999999999E-2</v>
      </c>
      <c r="Z184" s="148">
        <v>0</v>
      </c>
      <c r="AA184" s="148">
        <v>0</v>
      </c>
      <c r="AB184" s="148">
        <v>0</v>
      </c>
      <c r="AC184" s="148">
        <v>0</v>
      </c>
      <c r="AD184" s="125"/>
      <c r="AE184" s="119">
        <v>0</v>
      </c>
      <c r="AF184" s="119">
        <v>0</v>
      </c>
      <c r="AG184" s="119">
        <v>0</v>
      </c>
      <c r="AH184" s="119">
        <v>0</v>
      </c>
      <c r="AI184" s="119">
        <v>0</v>
      </c>
      <c r="AJ184" s="119">
        <v>0</v>
      </c>
      <c r="AK184" s="125"/>
      <c r="AL184" s="125"/>
      <c r="AM184" s="259">
        <v>280000</v>
      </c>
      <c r="AN184" s="150"/>
      <c r="AO184" s="150"/>
      <c r="AP184" s="119">
        <v>0</v>
      </c>
      <c r="AQ184" s="119">
        <v>0</v>
      </c>
      <c r="AR184" s="119">
        <v>0</v>
      </c>
      <c r="AS184" s="119">
        <v>0</v>
      </c>
      <c r="AT184" s="119">
        <v>0</v>
      </c>
      <c r="AU184" s="119">
        <v>0</v>
      </c>
      <c r="AV184" s="119">
        <v>0</v>
      </c>
      <c r="AW184" s="119">
        <v>0</v>
      </c>
      <c r="AX184" s="119">
        <v>0</v>
      </c>
      <c r="AY184" s="125"/>
      <c r="AZ184" s="217"/>
      <c r="BA184" s="178"/>
    </row>
    <row r="185" spans="1:53" s="147" customFormat="1" ht="86.25" customHeight="1" x14ac:dyDescent="0.25">
      <c r="A185" s="229" t="s">
        <v>1410</v>
      </c>
      <c r="B185" s="126" t="s">
        <v>129</v>
      </c>
      <c r="C185" s="125">
        <v>2025</v>
      </c>
      <c r="D185" s="125" t="s">
        <v>1411</v>
      </c>
      <c r="E185" s="125" t="s">
        <v>200</v>
      </c>
      <c r="F185" s="125" t="s">
        <v>1249</v>
      </c>
      <c r="G185" s="179" t="s">
        <v>1412</v>
      </c>
      <c r="H185" s="179" t="s">
        <v>641</v>
      </c>
      <c r="I185" s="211">
        <v>28.574458</v>
      </c>
      <c r="J185" s="211">
        <v>-81.508855999999994</v>
      </c>
      <c r="K185" s="179" t="s">
        <v>160</v>
      </c>
      <c r="L185" s="125" t="s">
        <v>155</v>
      </c>
      <c r="M185" s="179" t="s">
        <v>1413</v>
      </c>
      <c r="N185" s="179" t="s">
        <v>1413</v>
      </c>
      <c r="O185" s="179" t="s">
        <v>219</v>
      </c>
      <c r="P185" s="129"/>
      <c r="Q185" s="129"/>
      <c r="R185" s="212" t="s">
        <v>321</v>
      </c>
      <c r="S185" s="179" t="s">
        <v>165</v>
      </c>
      <c r="T185" s="125">
        <v>2025</v>
      </c>
      <c r="U185" s="179" t="s">
        <v>199</v>
      </c>
      <c r="V185" s="125"/>
      <c r="W185" s="125"/>
      <c r="X185" s="181">
        <v>0</v>
      </c>
      <c r="Y185" s="181">
        <v>0</v>
      </c>
      <c r="Z185" s="181">
        <v>0</v>
      </c>
      <c r="AA185" s="181">
        <v>0</v>
      </c>
      <c r="AB185" s="181">
        <v>0</v>
      </c>
      <c r="AC185" s="181">
        <v>0</v>
      </c>
      <c r="AD185" s="125"/>
      <c r="AE185" s="119">
        <v>0</v>
      </c>
      <c r="AF185" s="119">
        <v>0</v>
      </c>
      <c r="AG185" s="119">
        <v>0</v>
      </c>
      <c r="AH185" s="119">
        <v>0</v>
      </c>
      <c r="AI185" s="119">
        <v>0</v>
      </c>
      <c r="AJ185" s="119">
        <v>0</v>
      </c>
      <c r="AK185" s="125"/>
      <c r="AL185" s="125"/>
      <c r="AM185" s="259">
        <v>3221000</v>
      </c>
      <c r="AN185" s="150"/>
      <c r="AO185" s="150"/>
      <c r="AP185" s="119">
        <v>0</v>
      </c>
      <c r="AQ185" s="119">
        <v>0</v>
      </c>
      <c r="AR185" s="119">
        <v>0</v>
      </c>
      <c r="AS185" s="119">
        <v>0</v>
      </c>
      <c r="AT185" s="119">
        <v>0</v>
      </c>
      <c r="AU185" s="119">
        <v>0</v>
      </c>
      <c r="AV185" s="119">
        <v>0</v>
      </c>
      <c r="AW185" s="119">
        <v>0</v>
      </c>
      <c r="AX185" s="119">
        <v>0</v>
      </c>
      <c r="AY185" s="125" t="s">
        <v>1414</v>
      </c>
      <c r="AZ185" s="217"/>
      <c r="BA185" s="178"/>
    </row>
    <row r="186" spans="1:53" s="147" customFormat="1" ht="132" customHeight="1" x14ac:dyDescent="0.25">
      <c r="A186" s="216" t="s">
        <v>793</v>
      </c>
      <c r="B186" s="126" t="s">
        <v>129</v>
      </c>
      <c r="C186" s="125">
        <v>2015</v>
      </c>
      <c r="D186" s="125" t="s">
        <v>1415</v>
      </c>
      <c r="E186" s="179"/>
      <c r="F186" s="125"/>
      <c r="G186" s="179" t="s">
        <v>1416</v>
      </c>
      <c r="H186" s="179" t="s">
        <v>1516</v>
      </c>
      <c r="I186" s="230">
        <v>28.515827000000019</v>
      </c>
      <c r="J186" s="230">
        <v>-81.739888999999991</v>
      </c>
      <c r="K186" s="125" t="s">
        <v>336</v>
      </c>
      <c r="L186" s="125" t="s">
        <v>155</v>
      </c>
      <c r="M186" s="179" t="s">
        <v>1417</v>
      </c>
      <c r="N186" s="179" t="s">
        <v>1417</v>
      </c>
      <c r="O186" s="125" t="s">
        <v>219</v>
      </c>
      <c r="P186" s="129"/>
      <c r="Q186" s="129"/>
      <c r="R186" s="212" t="s">
        <v>321</v>
      </c>
      <c r="S186" s="125" t="s">
        <v>165</v>
      </c>
      <c r="T186" s="125">
        <v>2025</v>
      </c>
      <c r="U186" s="179" t="s">
        <v>199</v>
      </c>
      <c r="V186" s="125"/>
      <c r="W186" s="125"/>
      <c r="X186" s="180">
        <v>0</v>
      </c>
      <c r="Y186" s="148">
        <v>5.55</v>
      </c>
      <c r="Z186" s="181">
        <v>0</v>
      </c>
      <c r="AA186" s="181">
        <v>0</v>
      </c>
      <c r="AB186" s="180">
        <v>0</v>
      </c>
      <c r="AC186" s="180">
        <v>0</v>
      </c>
      <c r="AD186" s="125"/>
      <c r="AE186" s="119">
        <v>0</v>
      </c>
      <c r="AF186" s="119">
        <v>0</v>
      </c>
      <c r="AG186" s="119">
        <v>0</v>
      </c>
      <c r="AH186" s="119">
        <v>0</v>
      </c>
      <c r="AI186" s="119">
        <v>0</v>
      </c>
      <c r="AJ186" s="119">
        <v>0</v>
      </c>
      <c r="AK186" s="179"/>
      <c r="AL186" s="125"/>
      <c r="AM186" s="259">
        <v>29123560</v>
      </c>
      <c r="AN186" s="228"/>
      <c r="AO186" s="150"/>
      <c r="AP186" s="119">
        <v>0</v>
      </c>
      <c r="AQ186" s="119">
        <v>0</v>
      </c>
      <c r="AR186" s="119">
        <v>0</v>
      </c>
      <c r="AS186" s="119">
        <v>0</v>
      </c>
      <c r="AT186" s="119">
        <v>0</v>
      </c>
      <c r="AU186" s="119">
        <v>0</v>
      </c>
      <c r="AV186" s="119">
        <v>0</v>
      </c>
      <c r="AW186" s="119">
        <v>0</v>
      </c>
      <c r="AX186" s="119">
        <v>0</v>
      </c>
      <c r="AY186" s="179"/>
      <c r="AZ186" s="217"/>
      <c r="BA186" s="178"/>
    </row>
    <row r="187" spans="1:53" s="147" customFormat="1" ht="63" x14ac:dyDescent="0.25">
      <c r="A187" s="216" t="s">
        <v>1418</v>
      </c>
      <c r="B187" s="126" t="s">
        <v>129</v>
      </c>
      <c r="C187" s="125">
        <v>2022</v>
      </c>
      <c r="D187" s="125" t="s">
        <v>1419</v>
      </c>
      <c r="E187" s="125"/>
      <c r="F187" s="125"/>
      <c r="G187" s="125" t="s">
        <v>1420</v>
      </c>
      <c r="H187" s="125" t="s">
        <v>797</v>
      </c>
      <c r="I187" s="127">
        <v>27.935822999999999</v>
      </c>
      <c r="J187" s="127">
        <v>-80.668079000000006</v>
      </c>
      <c r="K187" s="125" t="s">
        <v>336</v>
      </c>
      <c r="L187" s="125" t="s">
        <v>155</v>
      </c>
      <c r="M187" s="125" t="s">
        <v>1421</v>
      </c>
      <c r="N187" s="126" t="s">
        <v>1421</v>
      </c>
      <c r="O187" s="125" t="s">
        <v>219</v>
      </c>
      <c r="P187" s="179"/>
      <c r="Q187" s="125"/>
      <c r="R187" s="125" t="s">
        <v>799</v>
      </c>
      <c r="S187" s="125" t="s">
        <v>151</v>
      </c>
      <c r="T187" s="125">
        <v>2022</v>
      </c>
      <c r="U187" s="125"/>
      <c r="V187" s="125"/>
      <c r="W187" s="125"/>
      <c r="X187" s="148">
        <v>0</v>
      </c>
      <c r="Y187" s="148">
        <v>2</v>
      </c>
      <c r="Z187" s="148">
        <v>0</v>
      </c>
      <c r="AA187" s="148">
        <v>0</v>
      </c>
      <c r="AB187" s="148">
        <v>0</v>
      </c>
      <c r="AC187" s="148">
        <v>0</v>
      </c>
      <c r="AD187" s="125"/>
      <c r="AE187" s="119">
        <v>0</v>
      </c>
      <c r="AF187" s="119">
        <v>0</v>
      </c>
      <c r="AG187" s="119">
        <v>0</v>
      </c>
      <c r="AH187" s="119">
        <v>0</v>
      </c>
      <c r="AI187" s="119">
        <v>0</v>
      </c>
      <c r="AJ187" s="119">
        <v>0</v>
      </c>
      <c r="AK187" s="125"/>
      <c r="AL187" s="125"/>
      <c r="AM187" s="259">
        <v>14600000</v>
      </c>
      <c r="AN187" s="150"/>
      <c r="AO187" s="150"/>
      <c r="AP187" s="119">
        <v>0</v>
      </c>
      <c r="AQ187" s="119">
        <v>0</v>
      </c>
      <c r="AR187" s="119">
        <v>0</v>
      </c>
      <c r="AS187" s="119">
        <v>0</v>
      </c>
      <c r="AT187" s="119">
        <v>0</v>
      </c>
      <c r="AU187" s="119">
        <v>0</v>
      </c>
      <c r="AV187" s="119">
        <v>0</v>
      </c>
      <c r="AW187" s="119">
        <v>0</v>
      </c>
      <c r="AX187" s="119">
        <v>0</v>
      </c>
      <c r="AY187" s="125"/>
      <c r="AZ187" s="217"/>
      <c r="BA187" s="178"/>
    </row>
    <row r="188" spans="1:53" s="147" customFormat="1" ht="63" x14ac:dyDescent="0.25">
      <c r="A188" s="216" t="s">
        <v>794</v>
      </c>
      <c r="B188" s="126" t="s">
        <v>129</v>
      </c>
      <c r="C188" s="125">
        <v>2022</v>
      </c>
      <c r="D188" s="125" t="s">
        <v>795</v>
      </c>
      <c r="E188" s="125"/>
      <c r="F188" s="125"/>
      <c r="G188" s="125" t="s">
        <v>796</v>
      </c>
      <c r="H188" s="125" t="s">
        <v>797</v>
      </c>
      <c r="I188" s="127">
        <v>27.935822999999999</v>
      </c>
      <c r="J188" s="127">
        <v>-80.668079000000006</v>
      </c>
      <c r="K188" s="125" t="s">
        <v>336</v>
      </c>
      <c r="L188" s="125" t="s">
        <v>155</v>
      </c>
      <c r="M188" s="125" t="s">
        <v>798</v>
      </c>
      <c r="N188" s="126" t="s">
        <v>1422</v>
      </c>
      <c r="O188" s="125" t="s">
        <v>219</v>
      </c>
      <c r="P188" s="179"/>
      <c r="Q188" s="125"/>
      <c r="R188" s="125" t="s">
        <v>799</v>
      </c>
      <c r="S188" s="125" t="s">
        <v>151</v>
      </c>
      <c r="T188" s="125">
        <v>2022</v>
      </c>
      <c r="U188" s="125"/>
      <c r="V188" s="125"/>
      <c r="W188" s="125"/>
      <c r="X188" s="148">
        <v>0</v>
      </c>
      <c r="Y188" s="148">
        <v>4</v>
      </c>
      <c r="Z188" s="148">
        <v>0</v>
      </c>
      <c r="AA188" s="148">
        <v>0</v>
      </c>
      <c r="AB188" s="148">
        <v>0</v>
      </c>
      <c r="AC188" s="148">
        <v>0</v>
      </c>
      <c r="AD188" s="125"/>
      <c r="AE188" s="119">
        <v>0</v>
      </c>
      <c r="AF188" s="119">
        <v>0</v>
      </c>
      <c r="AG188" s="119">
        <v>0</v>
      </c>
      <c r="AH188" s="119">
        <v>0</v>
      </c>
      <c r="AI188" s="119">
        <v>0</v>
      </c>
      <c r="AJ188" s="119">
        <v>0</v>
      </c>
      <c r="AK188" s="125"/>
      <c r="AL188" s="125"/>
      <c r="AM188" s="259">
        <v>19800000</v>
      </c>
      <c r="AN188" s="150"/>
      <c r="AO188" s="150"/>
      <c r="AP188" s="119">
        <v>0</v>
      </c>
      <c r="AQ188" s="119">
        <v>0</v>
      </c>
      <c r="AR188" s="119">
        <v>0</v>
      </c>
      <c r="AS188" s="119">
        <v>0</v>
      </c>
      <c r="AT188" s="119">
        <v>0</v>
      </c>
      <c r="AU188" s="119">
        <v>0</v>
      </c>
      <c r="AV188" s="119">
        <v>0</v>
      </c>
      <c r="AW188" s="119">
        <v>0</v>
      </c>
      <c r="AX188" s="119">
        <v>0</v>
      </c>
      <c r="AY188" s="125"/>
      <c r="AZ188" s="217"/>
      <c r="BA188" s="178"/>
    </row>
    <row r="189" spans="1:53" s="147" customFormat="1" ht="63" x14ac:dyDescent="0.25">
      <c r="A189" s="216" t="s">
        <v>1423</v>
      </c>
      <c r="B189" s="126" t="s">
        <v>129</v>
      </c>
      <c r="C189" s="125">
        <v>2022</v>
      </c>
      <c r="D189" s="125" t="s">
        <v>1424</v>
      </c>
      <c r="E189" s="125"/>
      <c r="F189" s="125"/>
      <c r="G189" s="125" t="s">
        <v>1425</v>
      </c>
      <c r="H189" s="125" t="s">
        <v>797</v>
      </c>
      <c r="I189" s="127">
        <v>27.997978</v>
      </c>
      <c r="J189" s="127">
        <v>-80.670034999999999</v>
      </c>
      <c r="K189" s="125" t="s">
        <v>160</v>
      </c>
      <c r="L189" s="125" t="s">
        <v>155</v>
      </c>
      <c r="M189" s="125" t="s">
        <v>1426</v>
      </c>
      <c r="N189" s="126" t="s">
        <v>1426</v>
      </c>
      <c r="O189" s="125" t="s">
        <v>219</v>
      </c>
      <c r="P189" s="179"/>
      <c r="Q189" s="125"/>
      <c r="R189" s="125" t="s">
        <v>804</v>
      </c>
      <c r="S189" s="125" t="s">
        <v>151</v>
      </c>
      <c r="T189" s="125">
        <v>2022</v>
      </c>
      <c r="U189" s="125"/>
      <c r="V189" s="125"/>
      <c r="W189" s="125"/>
      <c r="X189" s="148">
        <v>0</v>
      </c>
      <c r="Y189" s="148">
        <v>0</v>
      </c>
      <c r="Z189" s="148">
        <v>0</v>
      </c>
      <c r="AA189" s="148">
        <v>0.34</v>
      </c>
      <c r="AB189" s="148">
        <v>0</v>
      </c>
      <c r="AC189" s="148">
        <v>0</v>
      </c>
      <c r="AD189" s="125"/>
      <c r="AE189" s="119">
        <v>0</v>
      </c>
      <c r="AF189" s="119">
        <v>0</v>
      </c>
      <c r="AG189" s="119">
        <v>0</v>
      </c>
      <c r="AH189" s="119">
        <v>0</v>
      </c>
      <c r="AI189" s="119">
        <v>0</v>
      </c>
      <c r="AJ189" s="119">
        <v>0</v>
      </c>
      <c r="AK189" s="125"/>
      <c r="AL189" s="125"/>
      <c r="AM189" s="259">
        <v>27000000</v>
      </c>
      <c r="AN189" s="150"/>
      <c r="AO189" s="150"/>
      <c r="AP189" s="119">
        <v>0</v>
      </c>
      <c r="AQ189" s="119">
        <v>0</v>
      </c>
      <c r="AR189" s="119">
        <v>0</v>
      </c>
      <c r="AS189" s="119">
        <v>0</v>
      </c>
      <c r="AT189" s="119">
        <v>0</v>
      </c>
      <c r="AU189" s="119">
        <v>0</v>
      </c>
      <c r="AV189" s="119">
        <v>0</v>
      </c>
      <c r="AW189" s="119">
        <v>0</v>
      </c>
      <c r="AX189" s="119">
        <v>0</v>
      </c>
      <c r="AY189" s="125"/>
      <c r="AZ189" s="217"/>
      <c r="BA189" s="178"/>
    </row>
    <row r="190" spans="1:53" s="147" customFormat="1" ht="70.5" customHeight="1" x14ac:dyDescent="0.25">
      <c r="A190" s="216" t="s">
        <v>800</v>
      </c>
      <c r="B190" s="126" t="s">
        <v>129</v>
      </c>
      <c r="C190" s="125">
        <v>2022</v>
      </c>
      <c r="D190" s="125" t="s">
        <v>801</v>
      </c>
      <c r="E190" s="125"/>
      <c r="F190" s="125"/>
      <c r="G190" s="125" t="s">
        <v>802</v>
      </c>
      <c r="H190" s="125" t="s">
        <v>797</v>
      </c>
      <c r="I190" s="127">
        <v>27.997978</v>
      </c>
      <c r="J190" s="127">
        <v>-80.670034999999999</v>
      </c>
      <c r="K190" s="125" t="s">
        <v>160</v>
      </c>
      <c r="L190" s="125" t="s">
        <v>155</v>
      </c>
      <c r="M190" s="125" t="s">
        <v>803</v>
      </c>
      <c r="N190" s="126" t="s">
        <v>1427</v>
      </c>
      <c r="O190" s="125" t="s">
        <v>219</v>
      </c>
      <c r="P190" s="179"/>
      <c r="Q190" s="125"/>
      <c r="R190" s="125" t="s">
        <v>804</v>
      </c>
      <c r="S190" s="125" t="s">
        <v>151</v>
      </c>
      <c r="T190" s="125">
        <v>2022</v>
      </c>
      <c r="U190" s="125"/>
      <c r="V190" s="125"/>
      <c r="W190" s="125"/>
      <c r="X190" s="148">
        <v>0</v>
      </c>
      <c r="Y190" s="148">
        <v>0</v>
      </c>
      <c r="Z190" s="148">
        <v>0</v>
      </c>
      <c r="AA190" s="148">
        <v>1</v>
      </c>
      <c r="AB190" s="148">
        <v>0</v>
      </c>
      <c r="AC190" s="148">
        <v>0</v>
      </c>
      <c r="AD190" s="125"/>
      <c r="AE190" s="119">
        <v>0</v>
      </c>
      <c r="AF190" s="119">
        <v>0</v>
      </c>
      <c r="AG190" s="119">
        <v>0</v>
      </c>
      <c r="AH190" s="119">
        <v>0</v>
      </c>
      <c r="AI190" s="119">
        <v>0</v>
      </c>
      <c r="AJ190" s="119">
        <v>0</v>
      </c>
      <c r="AK190" s="125"/>
      <c r="AL190" s="125"/>
      <c r="AM190" s="259">
        <v>8500000</v>
      </c>
      <c r="AN190" s="150"/>
      <c r="AO190" s="150"/>
      <c r="AP190" s="119">
        <v>0</v>
      </c>
      <c r="AQ190" s="119">
        <v>0</v>
      </c>
      <c r="AR190" s="119">
        <v>0</v>
      </c>
      <c r="AS190" s="119">
        <v>0</v>
      </c>
      <c r="AT190" s="119">
        <v>0</v>
      </c>
      <c r="AU190" s="119">
        <v>0</v>
      </c>
      <c r="AV190" s="119">
        <v>0</v>
      </c>
      <c r="AW190" s="119">
        <v>0</v>
      </c>
      <c r="AX190" s="119">
        <v>0</v>
      </c>
      <c r="AY190" s="125"/>
      <c r="AZ190" s="217"/>
      <c r="BA190" s="178"/>
    </row>
    <row r="191" spans="1:53" s="147" customFormat="1" ht="63" x14ac:dyDescent="0.25">
      <c r="A191" s="216" t="s">
        <v>805</v>
      </c>
      <c r="B191" s="126" t="s">
        <v>129</v>
      </c>
      <c r="C191" s="125">
        <v>2022</v>
      </c>
      <c r="D191" s="125" t="s">
        <v>806</v>
      </c>
      <c r="E191" s="125"/>
      <c r="F191" s="125"/>
      <c r="G191" s="125" t="s">
        <v>807</v>
      </c>
      <c r="H191" s="125" t="s">
        <v>797</v>
      </c>
      <c r="I191" s="127">
        <v>27.997978</v>
      </c>
      <c r="J191" s="127">
        <v>-80.670034999999999</v>
      </c>
      <c r="K191" s="125" t="s">
        <v>160</v>
      </c>
      <c r="L191" s="125" t="s">
        <v>155</v>
      </c>
      <c r="M191" s="125" t="s">
        <v>808</v>
      </c>
      <c r="N191" s="126" t="s">
        <v>1428</v>
      </c>
      <c r="O191" s="125" t="s">
        <v>219</v>
      </c>
      <c r="P191" s="179"/>
      <c r="Q191" s="125"/>
      <c r="R191" s="125" t="s">
        <v>804</v>
      </c>
      <c r="S191" s="125" t="s">
        <v>151</v>
      </c>
      <c r="T191" s="125">
        <v>2022</v>
      </c>
      <c r="U191" s="125"/>
      <c r="V191" s="125"/>
      <c r="W191" s="125"/>
      <c r="X191" s="148">
        <v>0</v>
      </c>
      <c r="Y191" s="148">
        <v>0</v>
      </c>
      <c r="Z191" s="148">
        <v>0</v>
      </c>
      <c r="AA191" s="148">
        <v>1</v>
      </c>
      <c r="AB191" s="148">
        <v>0</v>
      </c>
      <c r="AC191" s="148">
        <v>0</v>
      </c>
      <c r="AD191" s="125"/>
      <c r="AE191" s="119">
        <v>0</v>
      </c>
      <c r="AF191" s="119">
        <v>0</v>
      </c>
      <c r="AG191" s="119">
        <v>0</v>
      </c>
      <c r="AH191" s="119">
        <v>0</v>
      </c>
      <c r="AI191" s="119">
        <v>0</v>
      </c>
      <c r="AJ191" s="119">
        <v>0</v>
      </c>
      <c r="AK191" s="125"/>
      <c r="AL191" s="125"/>
      <c r="AM191" s="259">
        <v>20000000</v>
      </c>
      <c r="AN191" s="150"/>
      <c r="AO191" s="150"/>
      <c r="AP191" s="119">
        <v>0</v>
      </c>
      <c r="AQ191" s="119">
        <v>0</v>
      </c>
      <c r="AR191" s="119">
        <v>0</v>
      </c>
      <c r="AS191" s="119">
        <v>0</v>
      </c>
      <c r="AT191" s="119">
        <v>0</v>
      </c>
      <c r="AU191" s="119">
        <v>0</v>
      </c>
      <c r="AV191" s="119">
        <v>0</v>
      </c>
      <c r="AW191" s="119">
        <v>0</v>
      </c>
      <c r="AX191" s="119">
        <v>0</v>
      </c>
      <c r="AY191" s="125"/>
      <c r="AZ191" s="217"/>
      <c r="BA191" s="178"/>
    </row>
    <row r="192" spans="1:53" s="147" customFormat="1" ht="78.75" x14ac:dyDescent="0.25">
      <c r="A192" s="216" t="s">
        <v>1429</v>
      </c>
      <c r="B192" s="126" t="s">
        <v>129</v>
      </c>
      <c r="C192" s="125">
        <v>2022</v>
      </c>
      <c r="D192" s="125" t="s">
        <v>1430</v>
      </c>
      <c r="E192" s="125"/>
      <c r="F192" s="125"/>
      <c r="G192" s="125" t="s">
        <v>1431</v>
      </c>
      <c r="H192" s="125" t="s">
        <v>797</v>
      </c>
      <c r="I192" s="127">
        <v>27.997978</v>
      </c>
      <c r="J192" s="127">
        <v>-80.670034999999999</v>
      </c>
      <c r="K192" s="125" t="s">
        <v>160</v>
      </c>
      <c r="L192" s="125" t="s">
        <v>155</v>
      </c>
      <c r="M192" s="125" t="s">
        <v>1432</v>
      </c>
      <c r="N192" s="126" t="s">
        <v>1432</v>
      </c>
      <c r="O192" s="125" t="s">
        <v>219</v>
      </c>
      <c r="P192" s="179"/>
      <c r="Q192" s="125"/>
      <c r="R192" s="125" t="s">
        <v>804</v>
      </c>
      <c r="S192" s="125" t="s">
        <v>151</v>
      </c>
      <c r="T192" s="125">
        <v>2022</v>
      </c>
      <c r="U192" s="125"/>
      <c r="V192" s="125"/>
      <c r="W192" s="125"/>
      <c r="X192" s="148">
        <v>0</v>
      </c>
      <c r="Y192" s="148">
        <v>0</v>
      </c>
      <c r="Z192" s="148">
        <v>0</v>
      </c>
      <c r="AA192" s="148">
        <v>0.66</v>
      </c>
      <c r="AB192" s="148">
        <v>0</v>
      </c>
      <c r="AC192" s="148">
        <v>0</v>
      </c>
      <c r="AD192" s="125"/>
      <c r="AE192" s="119">
        <v>0</v>
      </c>
      <c r="AF192" s="119">
        <v>0</v>
      </c>
      <c r="AG192" s="119">
        <v>0</v>
      </c>
      <c r="AH192" s="119">
        <v>0</v>
      </c>
      <c r="AI192" s="119">
        <v>0</v>
      </c>
      <c r="AJ192" s="119">
        <v>0</v>
      </c>
      <c r="AK192" s="125"/>
      <c r="AL192" s="125"/>
      <c r="AM192" s="259">
        <v>3800000</v>
      </c>
      <c r="AN192" s="150"/>
      <c r="AO192" s="150"/>
      <c r="AP192" s="119">
        <v>0</v>
      </c>
      <c r="AQ192" s="119">
        <v>0</v>
      </c>
      <c r="AR192" s="119">
        <v>0</v>
      </c>
      <c r="AS192" s="119">
        <v>0</v>
      </c>
      <c r="AT192" s="119">
        <v>0</v>
      </c>
      <c r="AU192" s="119">
        <v>0</v>
      </c>
      <c r="AV192" s="119">
        <v>0</v>
      </c>
      <c r="AW192" s="119">
        <v>0</v>
      </c>
      <c r="AX192" s="119">
        <v>0</v>
      </c>
      <c r="AY192" s="125"/>
      <c r="AZ192" s="217"/>
      <c r="BA192" s="178"/>
    </row>
    <row r="193" spans="1:53" s="147" customFormat="1" ht="110.25" x14ac:dyDescent="0.25">
      <c r="A193" s="216" t="s">
        <v>809</v>
      </c>
      <c r="B193" s="126" t="s">
        <v>129</v>
      </c>
      <c r="C193" s="125">
        <v>2017</v>
      </c>
      <c r="D193" s="125" t="s">
        <v>810</v>
      </c>
      <c r="E193" s="125"/>
      <c r="F193" s="125"/>
      <c r="G193" s="125" t="s">
        <v>811</v>
      </c>
      <c r="H193" s="125" t="s">
        <v>236</v>
      </c>
      <c r="I193" s="127">
        <v>29.812797</v>
      </c>
      <c r="J193" s="127">
        <v>-81.390666999999993</v>
      </c>
      <c r="K193" s="125" t="s">
        <v>195</v>
      </c>
      <c r="L193" s="125" t="s">
        <v>155</v>
      </c>
      <c r="M193" s="125" t="s">
        <v>812</v>
      </c>
      <c r="N193" s="126" t="s">
        <v>812</v>
      </c>
      <c r="O193" s="125" t="s">
        <v>219</v>
      </c>
      <c r="P193" s="129"/>
      <c r="Q193" s="129"/>
      <c r="R193" s="125"/>
      <c r="S193" s="125" t="s">
        <v>137</v>
      </c>
      <c r="T193" s="125">
        <v>2017</v>
      </c>
      <c r="U193" s="125"/>
      <c r="V193" s="125"/>
      <c r="W193" s="125"/>
      <c r="X193" s="148">
        <v>0</v>
      </c>
      <c r="Y193" s="148">
        <v>0</v>
      </c>
      <c r="Z193" s="148">
        <v>0</v>
      </c>
      <c r="AA193" s="148">
        <v>1</v>
      </c>
      <c r="AB193" s="148">
        <v>0</v>
      </c>
      <c r="AC193" s="148">
        <v>0</v>
      </c>
      <c r="AD193" s="125"/>
      <c r="AE193" s="119">
        <v>0</v>
      </c>
      <c r="AF193" s="119">
        <v>0</v>
      </c>
      <c r="AG193" s="119">
        <v>0</v>
      </c>
      <c r="AH193" s="119">
        <v>0</v>
      </c>
      <c r="AI193" s="119">
        <v>0</v>
      </c>
      <c r="AJ193" s="119">
        <v>0</v>
      </c>
      <c r="AK193" s="125"/>
      <c r="AL193" s="125"/>
      <c r="AM193" s="259">
        <v>26800000</v>
      </c>
      <c r="AN193" s="150"/>
      <c r="AO193" s="150"/>
      <c r="AP193" s="119">
        <v>0</v>
      </c>
      <c r="AQ193" s="119">
        <v>0</v>
      </c>
      <c r="AR193" s="119">
        <v>0</v>
      </c>
      <c r="AS193" s="119">
        <v>0</v>
      </c>
      <c r="AT193" s="119">
        <v>0</v>
      </c>
      <c r="AU193" s="119">
        <v>0</v>
      </c>
      <c r="AV193" s="119">
        <v>0</v>
      </c>
      <c r="AW193" s="119">
        <v>0</v>
      </c>
      <c r="AX193" s="119">
        <v>0</v>
      </c>
      <c r="AY193" s="125"/>
      <c r="AZ193" s="217"/>
      <c r="BA193" s="178"/>
    </row>
    <row r="194" spans="1:53" s="147" customFormat="1" ht="204.75" x14ac:dyDescent="0.25">
      <c r="A194" s="216" t="s">
        <v>813</v>
      </c>
      <c r="B194" s="126" t="s">
        <v>129</v>
      </c>
      <c r="C194" s="125">
        <v>2017</v>
      </c>
      <c r="D194" s="125" t="s">
        <v>814</v>
      </c>
      <c r="E194" s="125"/>
      <c r="F194" s="125"/>
      <c r="G194" s="125" t="s">
        <v>815</v>
      </c>
      <c r="H194" s="125" t="s">
        <v>236</v>
      </c>
      <c r="I194" s="127">
        <v>29.914351</v>
      </c>
      <c r="J194" s="127">
        <v>-81.450232</v>
      </c>
      <c r="K194" s="125" t="s">
        <v>176</v>
      </c>
      <c r="L194" s="125" t="s">
        <v>155</v>
      </c>
      <c r="M194" s="125" t="s">
        <v>816</v>
      </c>
      <c r="N194" s="126" t="s">
        <v>817</v>
      </c>
      <c r="O194" s="125" t="s">
        <v>219</v>
      </c>
      <c r="P194" s="129"/>
      <c r="Q194" s="129"/>
      <c r="R194" s="125"/>
      <c r="S194" s="125" t="s">
        <v>137</v>
      </c>
      <c r="T194" s="125">
        <v>2017</v>
      </c>
      <c r="U194" s="125"/>
      <c r="V194" s="125"/>
      <c r="W194" s="125"/>
      <c r="X194" s="148">
        <v>0</v>
      </c>
      <c r="Y194" s="148">
        <v>0</v>
      </c>
      <c r="Z194" s="148">
        <v>0</v>
      </c>
      <c r="AA194" s="148">
        <v>1</v>
      </c>
      <c r="AB194" s="148">
        <v>2.5</v>
      </c>
      <c r="AC194" s="148">
        <v>0</v>
      </c>
      <c r="AD194" s="125"/>
      <c r="AE194" s="119">
        <v>0</v>
      </c>
      <c r="AF194" s="119">
        <v>0</v>
      </c>
      <c r="AG194" s="119">
        <v>0</v>
      </c>
      <c r="AH194" s="119">
        <v>0</v>
      </c>
      <c r="AI194" s="119">
        <v>0</v>
      </c>
      <c r="AJ194" s="119">
        <v>0</v>
      </c>
      <c r="AK194" s="125"/>
      <c r="AL194" s="125"/>
      <c r="AM194" s="259">
        <v>3130000</v>
      </c>
      <c r="AN194" s="150"/>
      <c r="AO194" s="150"/>
      <c r="AP194" s="119">
        <v>0</v>
      </c>
      <c r="AQ194" s="119">
        <v>0</v>
      </c>
      <c r="AR194" s="119">
        <v>0</v>
      </c>
      <c r="AS194" s="119">
        <v>0</v>
      </c>
      <c r="AT194" s="119">
        <v>0</v>
      </c>
      <c r="AU194" s="119">
        <v>0</v>
      </c>
      <c r="AV194" s="119">
        <v>0</v>
      </c>
      <c r="AW194" s="119">
        <v>0</v>
      </c>
      <c r="AX194" s="119">
        <v>0</v>
      </c>
      <c r="AY194" s="125"/>
      <c r="AZ194" s="217"/>
      <c r="BA194" s="178"/>
    </row>
    <row r="195" spans="1:53" s="147" customFormat="1" ht="141.75" x14ac:dyDescent="0.25">
      <c r="A195" s="216" t="s">
        <v>818</v>
      </c>
      <c r="B195" s="126" t="s">
        <v>129</v>
      </c>
      <c r="C195" s="125">
        <v>2017</v>
      </c>
      <c r="D195" s="125" t="s">
        <v>819</v>
      </c>
      <c r="E195" s="125"/>
      <c r="F195" s="125"/>
      <c r="G195" s="125" t="s">
        <v>820</v>
      </c>
      <c r="H195" s="125" t="s">
        <v>236</v>
      </c>
      <c r="I195" s="127">
        <v>29.971764</v>
      </c>
      <c r="J195" s="127">
        <v>-81.485225</v>
      </c>
      <c r="K195" s="125" t="s">
        <v>164</v>
      </c>
      <c r="L195" s="125" t="s">
        <v>155</v>
      </c>
      <c r="M195" s="125" t="s">
        <v>821</v>
      </c>
      <c r="N195" s="126" t="s">
        <v>822</v>
      </c>
      <c r="O195" s="125" t="s">
        <v>219</v>
      </c>
      <c r="P195" s="129"/>
      <c r="Q195" s="129"/>
      <c r="R195" s="125"/>
      <c r="S195" s="125" t="s">
        <v>137</v>
      </c>
      <c r="T195" s="125">
        <v>2017</v>
      </c>
      <c r="U195" s="125"/>
      <c r="V195" s="125"/>
      <c r="W195" s="125"/>
      <c r="X195" s="148">
        <v>0</v>
      </c>
      <c r="Y195" s="148">
        <v>6.1643835616438353E-2</v>
      </c>
      <c r="Z195" s="148">
        <v>0</v>
      </c>
      <c r="AA195" s="148">
        <v>0</v>
      </c>
      <c r="AB195" s="148">
        <v>0</v>
      </c>
      <c r="AC195" s="148">
        <v>0</v>
      </c>
      <c r="AD195" s="125"/>
      <c r="AE195" s="119">
        <v>0</v>
      </c>
      <c r="AF195" s="119">
        <v>0</v>
      </c>
      <c r="AG195" s="119">
        <v>0</v>
      </c>
      <c r="AH195" s="119">
        <v>0</v>
      </c>
      <c r="AI195" s="119">
        <v>0</v>
      </c>
      <c r="AJ195" s="119">
        <v>0</v>
      </c>
      <c r="AK195" s="125"/>
      <c r="AL195" s="125"/>
      <c r="AM195" s="259">
        <v>1970000</v>
      </c>
      <c r="AN195" s="150"/>
      <c r="AO195" s="150"/>
      <c r="AP195" s="119">
        <v>0</v>
      </c>
      <c r="AQ195" s="119">
        <v>0</v>
      </c>
      <c r="AR195" s="119">
        <v>0</v>
      </c>
      <c r="AS195" s="119">
        <v>0</v>
      </c>
      <c r="AT195" s="119">
        <v>0</v>
      </c>
      <c r="AU195" s="119">
        <v>0</v>
      </c>
      <c r="AV195" s="119">
        <v>0</v>
      </c>
      <c r="AW195" s="119">
        <v>0</v>
      </c>
      <c r="AX195" s="119">
        <v>0</v>
      </c>
      <c r="AY195" s="125"/>
      <c r="AZ195" s="217"/>
      <c r="BA195" s="178"/>
    </row>
    <row r="196" spans="1:53" s="147" customFormat="1" ht="164.25" customHeight="1" x14ac:dyDescent="0.25">
      <c r="A196" s="216" t="s">
        <v>1433</v>
      </c>
      <c r="B196" s="126" t="s">
        <v>129</v>
      </c>
      <c r="C196" s="125">
        <v>2023</v>
      </c>
      <c r="D196" s="125" t="s">
        <v>1434</v>
      </c>
      <c r="E196" s="125"/>
      <c r="F196" s="125"/>
      <c r="G196" s="125" t="s">
        <v>1435</v>
      </c>
      <c r="H196" s="125" t="s">
        <v>236</v>
      </c>
      <c r="I196" s="127">
        <v>29.813341000000001</v>
      </c>
      <c r="J196" s="127">
        <v>-81.377353999999997</v>
      </c>
      <c r="K196" s="125" t="s">
        <v>160</v>
      </c>
      <c r="L196" s="125" t="s">
        <v>155</v>
      </c>
      <c r="M196" s="125" t="s">
        <v>1436</v>
      </c>
      <c r="N196" s="126" t="s">
        <v>1436</v>
      </c>
      <c r="O196" s="125" t="s">
        <v>219</v>
      </c>
      <c r="P196" s="179"/>
      <c r="Q196" s="234"/>
      <c r="R196" s="125" t="s">
        <v>1256</v>
      </c>
      <c r="S196" s="125" t="s">
        <v>137</v>
      </c>
      <c r="T196" s="125">
        <v>2025</v>
      </c>
      <c r="U196" s="125" t="s">
        <v>419</v>
      </c>
      <c r="V196" s="125" t="s">
        <v>138</v>
      </c>
      <c r="W196" s="125" t="s">
        <v>157</v>
      </c>
      <c r="X196" s="148">
        <v>0</v>
      </c>
      <c r="Y196" s="148">
        <v>0</v>
      </c>
      <c r="Z196" s="148">
        <v>0</v>
      </c>
      <c r="AA196" s="148">
        <v>0</v>
      </c>
      <c r="AB196" s="148">
        <v>2</v>
      </c>
      <c r="AC196" s="148">
        <v>0</v>
      </c>
      <c r="AD196" s="125"/>
      <c r="AE196" s="119">
        <v>0</v>
      </c>
      <c r="AF196" s="119">
        <v>0</v>
      </c>
      <c r="AG196" s="119">
        <v>0</v>
      </c>
      <c r="AH196" s="119">
        <v>0</v>
      </c>
      <c r="AI196" s="119">
        <v>0</v>
      </c>
      <c r="AJ196" s="119">
        <v>0</v>
      </c>
      <c r="AK196" s="125"/>
      <c r="AL196" s="125"/>
      <c r="AM196" s="259">
        <v>40000000</v>
      </c>
      <c r="AN196" s="150"/>
      <c r="AO196" s="150"/>
      <c r="AP196" s="119">
        <v>0</v>
      </c>
      <c r="AQ196" s="119">
        <v>0</v>
      </c>
      <c r="AR196" s="119">
        <v>0</v>
      </c>
      <c r="AS196" s="119">
        <v>0</v>
      </c>
      <c r="AT196" s="119">
        <v>0</v>
      </c>
      <c r="AU196" s="119">
        <v>0</v>
      </c>
      <c r="AV196" s="119">
        <v>0</v>
      </c>
      <c r="AW196" s="119">
        <v>0</v>
      </c>
      <c r="AX196" s="119">
        <v>0</v>
      </c>
      <c r="AY196" s="125"/>
      <c r="AZ196" s="217"/>
      <c r="BA196" s="178"/>
    </row>
    <row r="197" spans="1:53" s="147" customFormat="1" ht="63" x14ac:dyDescent="0.25">
      <c r="A197" s="216" t="s">
        <v>1437</v>
      </c>
      <c r="B197" s="126" t="s">
        <v>129</v>
      </c>
      <c r="C197" s="125">
        <v>2025</v>
      </c>
      <c r="D197" s="125" t="s">
        <v>1438</v>
      </c>
      <c r="E197" s="125"/>
      <c r="F197" s="125"/>
      <c r="G197" s="125" t="s">
        <v>1439</v>
      </c>
      <c r="H197" s="125" t="s">
        <v>236</v>
      </c>
      <c r="I197" s="127">
        <v>29.821358</v>
      </c>
      <c r="J197" s="127">
        <v>-81.390548999999993</v>
      </c>
      <c r="K197" s="125" t="s">
        <v>160</v>
      </c>
      <c r="L197" s="125" t="s">
        <v>155</v>
      </c>
      <c r="M197" s="125" t="s">
        <v>1440</v>
      </c>
      <c r="N197" s="126" t="s">
        <v>1440</v>
      </c>
      <c r="O197" s="125" t="s">
        <v>219</v>
      </c>
      <c r="P197" s="129"/>
      <c r="Q197" s="225">
        <v>48579</v>
      </c>
      <c r="R197" s="125"/>
      <c r="S197" s="125" t="s">
        <v>137</v>
      </c>
      <c r="T197" s="125">
        <v>2025</v>
      </c>
      <c r="U197" s="125" t="s">
        <v>419</v>
      </c>
      <c r="V197" s="125" t="s">
        <v>138</v>
      </c>
      <c r="W197" s="125" t="s">
        <v>157</v>
      </c>
      <c r="X197" s="148">
        <v>0</v>
      </c>
      <c r="Y197" s="148">
        <v>0</v>
      </c>
      <c r="Z197" s="148">
        <v>0</v>
      </c>
      <c r="AA197" s="148">
        <v>1.1000000000000001</v>
      </c>
      <c r="AB197" s="148">
        <v>0</v>
      </c>
      <c r="AC197" s="148">
        <v>0</v>
      </c>
      <c r="AD197" s="125"/>
      <c r="AE197" s="119">
        <v>0</v>
      </c>
      <c r="AF197" s="119">
        <v>0</v>
      </c>
      <c r="AG197" s="119">
        <v>0</v>
      </c>
      <c r="AH197" s="119">
        <v>0</v>
      </c>
      <c r="AI197" s="119">
        <v>0</v>
      </c>
      <c r="AJ197" s="119">
        <v>0</v>
      </c>
      <c r="AK197" s="125"/>
      <c r="AL197" s="125"/>
      <c r="AM197" s="259">
        <v>10100000</v>
      </c>
      <c r="AN197" s="125"/>
      <c r="AO197" s="125"/>
      <c r="AP197" s="119">
        <v>0</v>
      </c>
      <c r="AQ197" s="119">
        <v>0</v>
      </c>
      <c r="AR197" s="119">
        <v>0</v>
      </c>
      <c r="AS197" s="119">
        <v>0</v>
      </c>
      <c r="AT197" s="119">
        <v>0</v>
      </c>
      <c r="AU197" s="119">
        <v>0</v>
      </c>
      <c r="AV197" s="119">
        <v>0</v>
      </c>
      <c r="AW197" s="119">
        <v>0</v>
      </c>
      <c r="AX197" s="119">
        <v>0</v>
      </c>
      <c r="AY197" s="125"/>
      <c r="AZ197" s="217"/>
      <c r="BA197" s="178"/>
    </row>
    <row r="198" spans="1:53" s="147" customFormat="1" ht="141.75" x14ac:dyDescent="0.25">
      <c r="A198" s="226" t="s">
        <v>823</v>
      </c>
      <c r="B198" s="179" t="s">
        <v>129</v>
      </c>
      <c r="C198" s="179">
        <v>2017</v>
      </c>
      <c r="D198" s="179" t="s">
        <v>824</v>
      </c>
      <c r="E198" s="179"/>
      <c r="F198" s="179"/>
      <c r="G198" s="179" t="s">
        <v>825</v>
      </c>
      <c r="H198" s="179" t="s">
        <v>826</v>
      </c>
      <c r="I198" s="227">
        <v>29.944143</v>
      </c>
      <c r="J198" s="227">
        <v>-81.456863999999996</v>
      </c>
      <c r="K198" s="179" t="s">
        <v>160</v>
      </c>
      <c r="L198" s="179" t="s">
        <v>155</v>
      </c>
      <c r="M198" s="126" t="s">
        <v>827</v>
      </c>
      <c r="N198" s="126" t="s">
        <v>828</v>
      </c>
      <c r="O198" s="179" t="s">
        <v>219</v>
      </c>
      <c r="P198" s="212"/>
      <c r="Q198" s="212"/>
      <c r="R198" s="179" t="s">
        <v>829</v>
      </c>
      <c r="S198" s="179" t="s">
        <v>137</v>
      </c>
      <c r="T198" s="145">
        <v>2017</v>
      </c>
      <c r="U198" s="179"/>
      <c r="V198" s="179"/>
      <c r="W198" s="179"/>
      <c r="X198" s="180">
        <v>0</v>
      </c>
      <c r="Y198" s="180">
        <v>0</v>
      </c>
      <c r="Z198" s="181">
        <v>0</v>
      </c>
      <c r="AA198" s="181">
        <v>0</v>
      </c>
      <c r="AB198" s="180">
        <v>0</v>
      </c>
      <c r="AC198" s="182">
        <v>0</v>
      </c>
      <c r="AD198" s="179"/>
      <c r="AE198" s="119">
        <v>0</v>
      </c>
      <c r="AF198" s="119">
        <v>0</v>
      </c>
      <c r="AG198" s="119">
        <v>0</v>
      </c>
      <c r="AH198" s="119">
        <v>0</v>
      </c>
      <c r="AI198" s="119">
        <v>0</v>
      </c>
      <c r="AJ198" s="119">
        <v>0</v>
      </c>
      <c r="AK198" s="179"/>
      <c r="AL198" s="179"/>
      <c r="AM198" s="259">
        <v>2000000</v>
      </c>
      <c r="AN198" s="228"/>
      <c r="AO198" s="228"/>
      <c r="AP198" s="119">
        <v>0</v>
      </c>
      <c r="AQ198" s="119">
        <v>0</v>
      </c>
      <c r="AR198" s="119">
        <v>0</v>
      </c>
      <c r="AS198" s="119">
        <v>0</v>
      </c>
      <c r="AT198" s="119">
        <v>0</v>
      </c>
      <c r="AU198" s="119">
        <v>0</v>
      </c>
      <c r="AV198" s="119">
        <v>0</v>
      </c>
      <c r="AW198" s="119">
        <v>0</v>
      </c>
      <c r="AX198" s="119">
        <v>0</v>
      </c>
      <c r="AY198" s="125" t="s">
        <v>1252</v>
      </c>
      <c r="AZ198" s="217"/>
      <c r="BA198" s="178"/>
    </row>
    <row r="199" spans="1:53" s="147" customFormat="1" ht="78.75" x14ac:dyDescent="0.25">
      <c r="A199" s="216" t="s">
        <v>830</v>
      </c>
      <c r="B199" s="126" t="s">
        <v>129</v>
      </c>
      <c r="C199" s="125">
        <v>2017</v>
      </c>
      <c r="D199" s="125" t="s">
        <v>831</v>
      </c>
      <c r="E199" s="125"/>
      <c r="F199" s="125"/>
      <c r="G199" s="125" t="s">
        <v>832</v>
      </c>
      <c r="H199" s="125" t="s">
        <v>218</v>
      </c>
      <c r="I199" s="127">
        <v>30.0911074888547</v>
      </c>
      <c r="J199" s="127">
        <v>-81.537101002081599</v>
      </c>
      <c r="K199" s="125" t="s">
        <v>176</v>
      </c>
      <c r="L199" s="125" t="s">
        <v>155</v>
      </c>
      <c r="M199" s="125" t="s">
        <v>833</v>
      </c>
      <c r="N199" s="126" t="s">
        <v>833</v>
      </c>
      <c r="O199" s="125" t="s">
        <v>219</v>
      </c>
      <c r="P199" s="129"/>
      <c r="Q199" s="129"/>
      <c r="R199" s="125"/>
      <c r="S199" s="125" t="s">
        <v>137</v>
      </c>
      <c r="T199" s="125">
        <v>2017</v>
      </c>
      <c r="U199" s="125"/>
      <c r="V199" s="125"/>
      <c r="W199" s="125"/>
      <c r="X199" s="148">
        <v>0</v>
      </c>
      <c r="Y199" s="148">
        <v>0</v>
      </c>
      <c r="Z199" s="148">
        <v>0</v>
      </c>
      <c r="AA199" s="148">
        <v>9.2465753424657571E-3</v>
      </c>
      <c r="AB199" s="148">
        <v>0</v>
      </c>
      <c r="AC199" s="148">
        <v>0</v>
      </c>
      <c r="AD199" s="125"/>
      <c r="AE199" s="119">
        <v>0</v>
      </c>
      <c r="AF199" s="119">
        <v>0</v>
      </c>
      <c r="AG199" s="119">
        <v>0</v>
      </c>
      <c r="AH199" s="119">
        <v>0</v>
      </c>
      <c r="AI199" s="119">
        <v>0</v>
      </c>
      <c r="AJ199" s="119">
        <v>0</v>
      </c>
      <c r="AK199" s="125"/>
      <c r="AL199" s="125"/>
      <c r="AM199" s="259">
        <v>550000</v>
      </c>
      <c r="AN199" s="150"/>
      <c r="AO199" s="150"/>
      <c r="AP199" s="119">
        <v>0</v>
      </c>
      <c r="AQ199" s="119">
        <v>0</v>
      </c>
      <c r="AR199" s="119">
        <v>0</v>
      </c>
      <c r="AS199" s="119">
        <v>0</v>
      </c>
      <c r="AT199" s="119">
        <v>0</v>
      </c>
      <c r="AU199" s="119">
        <v>0</v>
      </c>
      <c r="AV199" s="119">
        <v>0</v>
      </c>
      <c r="AW199" s="119">
        <v>0</v>
      </c>
      <c r="AX199" s="119">
        <v>0</v>
      </c>
      <c r="AY199" s="125"/>
      <c r="AZ199" s="217"/>
      <c r="BA199" s="178"/>
    </row>
    <row r="200" spans="1:53" s="147" customFormat="1" ht="126" x14ac:dyDescent="0.25">
      <c r="A200" s="216" t="s">
        <v>834</v>
      </c>
      <c r="B200" s="126" t="s">
        <v>129</v>
      </c>
      <c r="C200" s="125">
        <v>2015</v>
      </c>
      <c r="D200" s="125" t="s">
        <v>835</v>
      </c>
      <c r="E200" s="125"/>
      <c r="F200" s="125"/>
      <c r="G200" s="125" t="s">
        <v>836</v>
      </c>
      <c r="H200" s="125" t="s">
        <v>1515</v>
      </c>
      <c r="I200" s="127">
        <v>28.786177000000013</v>
      </c>
      <c r="J200" s="127">
        <v>-81.176151000000004</v>
      </c>
      <c r="K200" s="125" t="s">
        <v>447</v>
      </c>
      <c r="L200" s="125" t="s">
        <v>155</v>
      </c>
      <c r="M200" s="125" t="s">
        <v>837</v>
      </c>
      <c r="N200" s="126" t="s">
        <v>838</v>
      </c>
      <c r="O200" s="125" t="s">
        <v>219</v>
      </c>
      <c r="P200" s="129"/>
      <c r="Q200" s="129"/>
      <c r="R200" s="125" t="s">
        <v>321</v>
      </c>
      <c r="S200" s="125" t="s">
        <v>165</v>
      </c>
      <c r="T200" s="125">
        <v>2025</v>
      </c>
      <c r="U200" s="125"/>
      <c r="V200" s="125"/>
      <c r="W200" s="125"/>
      <c r="X200" s="148">
        <v>0</v>
      </c>
      <c r="Y200" s="148">
        <v>40</v>
      </c>
      <c r="Z200" s="148">
        <v>0</v>
      </c>
      <c r="AA200" s="148">
        <v>0</v>
      </c>
      <c r="AB200" s="148">
        <v>0</v>
      </c>
      <c r="AC200" s="148">
        <v>0</v>
      </c>
      <c r="AD200" s="125"/>
      <c r="AE200" s="119">
        <v>0</v>
      </c>
      <c r="AF200" s="119">
        <v>0</v>
      </c>
      <c r="AG200" s="119">
        <v>0</v>
      </c>
      <c r="AH200" s="119">
        <v>0</v>
      </c>
      <c r="AI200" s="119">
        <v>0</v>
      </c>
      <c r="AJ200" s="119">
        <v>0</v>
      </c>
      <c r="AK200" s="125"/>
      <c r="AL200" s="125"/>
      <c r="AM200" s="259">
        <v>634937075.99999988</v>
      </c>
      <c r="AN200" s="150"/>
      <c r="AO200" s="150"/>
      <c r="AP200" s="119">
        <v>0</v>
      </c>
      <c r="AQ200" s="119">
        <v>0</v>
      </c>
      <c r="AR200" s="119">
        <v>0</v>
      </c>
      <c r="AS200" s="119">
        <v>0</v>
      </c>
      <c r="AT200" s="119">
        <v>0</v>
      </c>
      <c r="AU200" s="119">
        <v>0</v>
      </c>
      <c r="AV200" s="119">
        <v>0</v>
      </c>
      <c r="AW200" s="119">
        <v>0</v>
      </c>
      <c r="AX200" s="119">
        <v>0</v>
      </c>
      <c r="AY200" s="125"/>
      <c r="AZ200" s="217"/>
      <c r="BA200" s="178"/>
    </row>
    <row r="201" spans="1:53" s="147" customFormat="1" ht="126" x14ac:dyDescent="0.25">
      <c r="A201" s="216" t="s">
        <v>839</v>
      </c>
      <c r="B201" s="126" t="s">
        <v>129</v>
      </c>
      <c r="C201" s="125">
        <v>2015</v>
      </c>
      <c r="D201" s="125" t="s">
        <v>840</v>
      </c>
      <c r="E201" s="125"/>
      <c r="F201" s="125"/>
      <c r="G201" s="125" t="s">
        <v>841</v>
      </c>
      <c r="H201" s="125" t="s">
        <v>1514</v>
      </c>
      <c r="I201" s="127">
        <v>28.845075999999995</v>
      </c>
      <c r="J201" s="127">
        <v>-81.349000000000004</v>
      </c>
      <c r="K201" s="125" t="s">
        <v>447</v>
      </c>
      <c r="L201" s="125" t="s">
        <v>155</v>
      </c>
      <c r="M201" s="125" t="s">
        <v>842</v>
      </c>
      <c r="N201" s="126" t="s">
        <v>843</v>
      </c>
      <c r="O201" s="125" t="s">
        <v>219</v>
      </c>
      <c r="P201" s="129"/>
      <c r="Q201" s="129"/>
      <c r="R201" s="125" t="s">
        <v>321</v>
      </c>
      <c r="S201" s="125" t="s">
        <v>165</v>
      </c>
      <c r="T201" s="125">
        <v>2025</v>
      </c>
      <c r="U201" s="125" t="s">
        <v>199</v>
      </c>
      <c r="V201" s="125"/>
      <c r="W201" s="125"/>
      <c r="X201" s="148">
        <v>0</v>
      </c>
      <c r="Y201" s="148">
        <v>40</v>
      </c>
      <c r="Z201" s="148">
        <v>0</v>
      </c>
      <c r="AA201" s="148">
        <v>0</v>
      </c>
      <c r="AB201" s="148">
        <v>0</v>
      </c>
      <c r="AC201" s="148">
        <v>0</v>
      </c>
      <c r="AD201" s="125"/>
      <c r="AE201" s="119">
        <v>0</v>
      </c>
      <c r="AF201" s="119">
        <v>0</v>
      </c>
      <c r="AG201" s="119">
        <v>0</v>
      </c>
      <c r="AH201" s="119">
        <v>0</v>
      </c>
      <c r="AI201" s="119">
        <v>0</v>
      </c>
      <c r="AJ201" s="119">
        <v>0</v>
      </c>
      <c r="AK201" s="125"/>
      <c r="AL201" s="125"/>
      <c r="AM201" s="259">
        <v>614854859.99999988</v>
      </c>
      <c r="AN201" s="150"/>
      <c r="AO201" s="150"/>
      <c r="AP201" s="119">
        <v>0</v>
      </c>
      <c r="AQ201" s="119">
        <v>0</v>
      </c>
      <c r="AR201" s="119">
        <v>0</v>
      </c>
      <c r="AS201" s="119">
        <v>0</v>
      </c>
      <c r="AT201" s="119">
        <v>0</v>
      </c>
      <c r="AU201" s="119">
        <v>0</v>
      </c>
      <c r="AV201" s="119">
        <v>0</v>
      </c>
      <c r="AW201" s="119">
        <v>0</v>
      </c>
      <c r="AX201" s="119">
        <v>0</v>
      </c>
      <c r="AY201" s="125"/>
      <c r="AZ201" s="217"/>
      <c r="BA201" s="178"/>
    </row>
    <row r="202" spans="1:53" s="147" customFormat="1" ht="84" customHeight="1" x14ac:dyDescent="0.25">
      <c r="A202" s="216" t="s">
        <v>844</v>
      </c>
      <c r="B202" s="126" t="s">
        <v>129</v>
      </c>
      <c r="C202" s="125">
        <v>2015</v>
      </c>
      <c r="D202" s="125" t="s">
        <v>845</v>
      </c>
      <c r="E202" s="125"/>
      <c r="F202" s="125"/>
      <c r="G202" s="125" t="s">
        <v>846</v>
      </c>
      <c r="H202" s="125" t="s">
        <v>1514</v>
      </c>
      <c r="I202" s="127">
        <v>28.845075999999995</v>
      </c>
      <c r="J202" s="127">
        <v>-81.349000000000004</v>
      </c>
      <c r="K202" s="125" t="s">
        <v>447</v>
      </c>
      <c r="L202" s="125" t="s">
        <v>155</v>
      </c>
      <c r="M202" s="125" t="s">
        <v>847</v>
      </c>
      <c r="N202" s="126" t="s">
        <v>848</v>
      </c>
      <c r="O202" s="125" t="s">
        <v>219</v>
      </c>
      <c r="P202" s="129"/>
      <c r="Q202" s="129"/>
      <c r="R202" s="125" t="s">
        <v>321</v>
      </c>
      <c r="S202" s="125" t="s">
        <v>165</v>
      </c>
      <c r="T202" s="125">
        <v>2025</v>
      </c>
      <c r="U202" s="125" t="s">
        <v>199</v>
      </c>
      <c r="V202" s="125"/>
      <c r="W202" s="125"/>
      <c r="X202" s="148">
        <v>0</v>
      </c>
      <c r="Y202" s="148">
        <v>0</v>
      </c>
      <c r="Z202" s="148">
        <v>0</v>
      </c>
      <c r="AA202" s="148">
        <v>0</v>
      </c>
      <c r="AB202" s="148">
        <v>0</v>
      </c>
      <c r="AC202" s="148">
        <v>0</v>
      </c>
      <c r="AD202" s="125"/>
      <c r="AE202" s="119">
        <v>0</v>
      </c>
      <c r="AF202" s="119">
        <v>0</v>
      </c>
      <c r="AG202" s="119">
        <v>0</v>
      </c>
      <c r="AH202" s="119">
        <v>0</v>
      </c>
      <c r="AI202" s="119">
        <v>0</v>
      </c>
      <c r="AJ202" s="119">
        <v>0</v>
      </c>
      <c r="AK202" s="125"/>
      <c r="AL202" s="125"/>
      <c r="AM202" s="259">
        <v>583188422</v>
      </c>
      <c r="AN202" s="150"/>
      <c r="AO202" s="150"/>
      <c r="AP202" s="119">
        <v>0</v>
      </c>
      <c r="AQ202" s="119">
        <v>0</v>
      </c>
      <c r="AR202" s="119">
        <v>0</v>
      </c>
      <c r="AS202" s="119">
        <v>0</v>
      </c>
      <c r="AT202" s="119">
        <v>0</v>
      </c>
      <c r="AU202" s="119">
        <v>0</v>
      </c>
      <c r="AV202" s="119">
        <v>0</v>
      </c>
      <c r="AW202" s="119">
        <v>0</v>
      </c>
      <c r="AX202" s="119">
        <v>0</v>
      </c>
      <c r="AY202" s="125"/>
      <c r="AZ202" s="217"/>
      <c r="BA202" s="178"/>
    </row>
    <row r="203" spans="1:53" s="147" customFormat="1" ht="157.5" x14ac:dyDescent="0.25">
      <c r="A203" s="216" t="s">
        <v>849</v>
      </c>
      <c r="B203" s="126" t="s">
        <v>129</v>
      </c>
      <c r="C203" s="125">
        <v>2015</v>
      </c>
      <c r="D203" s="125" t="s">
        <v>850</v>
      </c>
      <c r="E203" s="125"/>
      <c r="F203" s="125"/>
      <c r="G203" s="125" t="s">
        <v>851</v>
      </c>
      <c r="H203" s="125" t="s">
        <v>1514</v>
      </c>
      <c r="I203" s="127">
        <v>28.845075999999995</v>
      </c>
      <c r="J203" s="127">
        <v>-81.349000000000004</v>
      </c>
      <c r="K203" s="125" t="s">
        <v>447</v>
      </c>
      <c r="L203" s="125" t="s">
        <v>155</v>
      </c>
      <c r="M203" s="125" t="s">
        <v>852</v>
      </c>
      <c r="N203" s="126" t="s">
        <v>853</v>
      </c>
      <c r="O203" s="125" t="s">
        <v>219</v>
      </c>
      <c r="P203" s="129"/>
      <c r="Q203" s="129"/>
      <c r="R203" s="125" t="s">
        <v>321</v>
      </c>
      <c r="S203" s="125" t="s">
        <v>165</v>
      </c>
      <c r="T203" s="125">
        <v>2025</v>
      </c>
      <c r="U203" s="125" t="s">
        <v>199</v>
      </c>
      <c r="V203" s="125"/>
      <c r="W203" s="125"/>
      <c r="X203" s="148">
        <v>0</v>
      </c>
      <c r="Y203" s="148">
        <v>0</v>
      </c>
      <c r="Z203" s="148">
        <v>0</v>
      </c>
      <c r="AA203" s="148">
        <v>0</v>
      </c>
      <c r="AB203" s="148">
        <v>0</v>
      </c>
      <c r="AC203" s="148">
        <v>0</v>
      </c>
      <c r="AD203" s="125"/>
      <c r="AE203" s="119">
        <v>0</v>
      </c>
      <c r="AF203" s="119">
        <v>0</v>
      </c>
      <c r="AG203" s="119">
        <v>0</v>
      </c>
      <c r="AH203" s="119">
        <v>0</v>
      </c>
      <c r="AI203" s="119">
        <v>0</v>
      </c>
      <c r="AJ203" s="119">
        <v>0</v>
      </c>
      <c r="AK203" s="125"/>
      <c r="AL203" s="125"/>
      <c r="AM203" s="259">
        <v>544980050</v>
      </c>
      <c r="AN203" s="150"/>
      <c r="AO203" s="150"/>
      <c r="AP203" s="119">
        <v>0</v>
      </c>
      <c r="AQ203" s="119">
        <v>0</v>
      </c>
      <c r="AR203" s="119">
        <v>0</v>
      </c>
      <c r="AS203" s="119">
        <v>0</v>
      </c>
      <c r="AT203" s="119">
        <v>0</v>
      </c>
      <c r="AU203" s="119">
        <v>0</v>
      </c>
      <c r="AV203" s="119">
        <v>0</v>
      </c>
      <c r="AW203" s="119">
        <v>0</v>
      </c>
      <c r="AX203" s="119">
        <v>0</v>
      </c>
      <c r="AY203" s="125"/>
      <c r="AZ203" s="217"/>
      <c r="BA203" s="178"/>
    </row>
    <row r="204" spans="1:53" s="147" customFormat="1" ht="78.75" x14ac:dyDescent="0.25">
      <c r="A204" s="216" t="s">
        <v>854</v>
      </c>
      <c r="B204" s="126" t="s">
        <v>129</v>
      </c>
      <c r="C204" s="125">
        <v>2017</v>
      </c>
      <c r="D204" s="125" t="s">
        <v>855</v>
      </c>
      <c r="E204" s="125"/>
      <c r="F204" s="125"/>
      <c r="G204" s="125" t="s">
        <v>856</v>
      </c>
      <c r="H204" s="125" t="s">
        <v>218</v>
      </c>
      <c r="I204" s="127">
        <v>30.285005999999999</v>
      </c>
      <c r="J204" s="127">
        <v>-81.484264999999994</v>
      </c>
      <c r="K204" s="125" t="s">
        <v>176</v>
      </c>
      <c r="L204" s="125" t="s">
        <v>155</v>
      </c>
      <c r="M204" s="125" t="s">
        <v>857</v>
      </c>
      <c r="N204" s="126" t="s">
        <v>857</v>
      </c>
      <c r="O204" s="125" t="s">
        <v>219</v>
      </c>
      <c r="P204" s="129"/>
      <c r="Q204" s="129"/>
      <c r="R204" s="125"/>
      <c r="S204" s="125" t="s">
        <v>137</v>
      </c>
      <c r="T204" s="125">
        <v>2017</v>
      </c>
      <c r="U204" s="125"/>
      <c r="V204" s="125"/>
      <c r="W204" s="125"/>
      <c r="X204" s="148">
        <v>0</v>
      </c>
      <c r="Y204" s="148">
        <v>0</v>
      </c>
      <c r="Z204" s="148">
        <v>0</v>
      </c>
      <c r="AA204" s="148">
        <v>0.35</v>
      </c>
      <c r="AB204" s="148">
        <v>0</v>
      </c>
      <c r="AC204" s="148">
        <v>0</v>
      </c>
      <c r="AD204" s="125"/>
      <c r="AE204" s="119">
        <v>0</v>
      </c>
      <c r="AF204" s="119">
        <v>0</v>
      </c>
      <c r="AG204" s="119">
        <v>0</v>
      </c>
      <c r="AH204" s="119">
        <v>0</v>
      </c>
      <c r="AI204" s="119">
        <v>0</v>
      </c>
      <c r="AJ204" s="119">
        <v>0</v>
      </c>
      <c r="AK204" s="125"/>
      <c r="AL204" s="125"/>
      <c r="AM204" s="259">
        <v>280000</v>
      </c>
      <c r="AN204" s="150"/>
      <c r="AO204" s="150"/>
      <c r="AP204" s="119">
        <v>0</v>
      </c>
      <c r="AQ204" s="119">
        <v>0</v>
      </c>
      <c r="AR204" s="119">
        <v>0</v>
      </c>
      <c r="AS204" s="119">
        <v>0</v>
      </c>
      <c r="AT204" s="119">
        <v>0</v>
      </c>
      <c r="AU204" s="119">
        <v>0</v>
      </c>
      <c r="AV204" s="119">
        <v>0</v>
      </c>
      <c r="AW204" s="119">
        <v>0</v>
      </c>
      <c r="AX204" s="119">
        <v>0</v>
      </c>
      <c r="AY204" s="125"/>
      <c r="AZ204" s="217"/>
      <c r="BA204" s="178"/>
    </row>
    <row r="205" spans="1:53" s="147" customFormat="1" ht="63" x14ac:dyDescent="0.25">
      <c r="A205" s="216" t="s">
        <v>858</v>
      </c>
      <c r="B205" s="126" t="s">
        <v>129</v>
      </c>
      <c r="C205" s="125">
        <v>2017</v>
      </c>
      <c r="D205" s="125" t="s">
        <v>859</v>
      </c>
      <c r="E205" s="125"/>
      <c r="F205" s="125"/>
      <c r="G205" s="125" t="s">
        <v>860</v>
      </c>
      <c r="H205" s="125" t="s">
        <v>306</v>
      </c>
      <c r="I205" s="127">
        <v>30.161985999999999</v>
      </c>
      <c r="J205" s="127">
        <v>-81.829693000000006</v>
      </c>
      <c r="K205" s="125" t="s">
        <v>176</v>
      </c>
      <c r="L205" s="125" t="s">
        <v>155</v>
      </c>
      <c r="M205" s="125" t="s">
        <v>301</v>
      </c>
      <c r="N205" s="126" t="s">
        <v>301</v>
      </c>
      <c r="O205" s="125" t="s">
        <v>219</v>
      </c>
      <c r="P205" s="129"/>
      <c r="Q205" s="129"/>
      <c r="R205" s="125"/>
      <c r="S205" s="125" t="s">
        <v>137</v>
      </c>
      <c r="T205" s="125">
        <v>2017</v>
      </c>
      <c r="U205" s="125"/>
      <c r="V205" s="125"/>
      <c r="W205" s="125"/>
      <c r="X205" s="148">
        <v>0</v>
      </c>
      <c r="Y205" s="148">
        <v>0</v>
      </c>
      <c r="Z205" s="148">
        <v>0</v>
      </c>
      <c r="AA205" s="148">
        <v>0.4</v>
      </c>
      <c r="AB205" s="148">
        <v>0</v>
      </c>
      <c r="AC205" s="148">
        <v>0</v>
      </c>
      <c r="AD205" s="125"/>
      <c r="AE205" s="119">
        <v>0</v>
      </c>
      <c r="AF205" s="119">
        <v>0</v>
      </c>
      <c r="AG205" s="119">
        <v>0</v>
      </c>
      <c r="AH205" s="119">
        <v>0</v>
      </c>
      <c r="AI205" s="119">
        <v>0</v>
      </c>
      <c r="AJ205" s="119">
        <v>0</v>
      </c>
      <c r="AK205" s="125"/>
      <c r="AL205" s="125"/>
      <c r="AM205" s="259">
        <v>1200000</v>
      </c>
      <c r="AN205" s="150"/>
      <c r="AO205" s="150"/>
      <c r="AP205" s="119">
        <v>0</v>
      </c>
      <c r="AQ205" s="119">
        <v>0</v>
      </c>
      <c r="AR205" s="119">
        <v>0</v>
      </c>
      <c r="AS205" s="119">
        <v>0</v>
      </c>
      <c r="AT205" s="119">
        <v>0</v>
      </c>
      <c r="AU205" s="119">
        <v>0</v>
      </c>
      <c r="AV205" s="119">
        <v>0</v>
      </c>
      <c r="AW205" s="119">
        <v>0</v>
      </c>
      <c r="AX205" s="119">
        <v>0</v>
      </c>
      <c r="AY205" s="125"/>
      <c r="AZ205" s="217"/>
      <c r="BA205" s="178"/>
    </row>
    <row r="206" spans="1:53" s="147" customFormat="1" ht="217.5" customHeight="1" x14ac:dyDescent="0.25">
      <c r="A206" s="229" t="s">
        <v>1441</v>
      </c>
      <c r="B206" s="126" t="s">
        <v>129</v>
      </c>
      <c r="C206" s="125">
        <v>2025</v>
      </c>
      <c r="D206" s="125" t="s">
        <v>1442</v>
      </c>
      <c r="E206" s="125"/>
      <c r="F206" s="125"/>
      <c r="G206" s="179" t="s">
        <v>1443</v>
      </c>
      <c r="H206" s="179" t="s">
        <v>1444</v>
      </c>
      <c r="I206" s="179">
        <v>28.559348</v>
      </c>
      <c r="J206" s="179">
        <v>-81.646435999999994</v>
      </c>
      <c r="K206" s="179" t="s">
        <v>180</v>
      </c>
      <c r="L206" s="125" t="s">
        <v>155</v>
      </c>
      <c r="M206" s="179" t="s">
        <v>1445</v>
      </c>
      <c r="N206" s="179" t="s">
        <v>1445</v>
      </c>
      <c r="O206" s="179" t="s">
        <v>219</v>
      </c>
      <c r="P206" s="129"/>
      <c r="Q206" s="129"/>
      <c r="R206" s="212" t="s">
        <v>321</v>
      </c>
      <c r="S206" s="179" t="s">
        <v>165</v>
      </c>
      <c r="T206" s="125">
        <v>2025</v>
      </c>
      <c r="U206" s="125"/>
      <c r="V206" s="125"/>
      <c r="W206" s="125"/>
      <c r="X206" s="181">
        <v>0</v>
      </c>
      <c r="Y206" s="181">
        <v>1.06</v>
      </c>
      <c r="Z206" s="181">
        <v>0</v>
      </c>
      <c r="AA206" s="181">
        <v>0</v>
      </c>
      <c r="AB206" s="181">
        <v>3.3</v>
      </c>
      <c r="AC206" s="181">
        <v>0</v>
      </c>
      <c r="AD206" s="125"/>
      <c r="AE206" s="119">
        <v>0</v>
      </c>
      <c r="AF206" s="119">
        <v>0</v>
      </c>
      <c r="AG206" s="119">
        <v>0</v>
      </c>
      <c r="AH206" s="119">
        <v>0</v>
      </c>
      <c r="AI206" s="119">
        <v>0</v>
      </c>
      <c r="AJ206" s="119">
        <v>0</v>
      </c>
      <c r="AK206" s="125"/>
      <c r="AL206" s="125"/>
      <c r="AM206" s="259">
        <v>6580000</v>
      </c>
      <c r="AN206" s="150"/>
      <c r="AO206" s="150"/>
      <c r="AP206" s="119">
        <v>0</v>
      </c>
      <c r="AQ206" s="119">
        <v>0</v>
      </c>
      <c r="AR206" s="119">
        <v>0</v>
      </c>
      <c r="AS206" s="119">
        <v>0</v>
      </c>
      <c r="AT206" s="119">
        <v>0</v>
      </c>
      <c r="AU206" s="119">
        <v>0</v>
      </c>
      <c r="AV206" s="119">
        <v>0</v>
      </c>
      <c r="AW206" s="119">
        <v>0</v>
      </c>
      <c r="AX206" s="119">
        <v>0</v>
      </c>
      <c r="AY206" s="125"/>
      <c r="AZ206" s="217"/>
      <c r="BA206" s="178"/>
    </row>
    <row r="207" spans="1:53" s="147" customFormat="1" ht="78.75" x14ac:dyDescent="0.25">
      <c r="A207" s="216" t="s">
        <v>861</v>
      </c>
      <c r="B207" s="126" t="s">
        <v>129</v>
      </c>
      <c r="C207" s="125">
        <v>2023</v>
      </c>
      <c r="D207" s="125" t="s">
        <v>862</v>
      </c>
      <c r="E207" s="125" t="s">
        <v>200</v>
      </c>
      <c r="F207" s="125" t="s">
        <v>862</v>
      </c>
      <c r="G207" s="125" t="s">
        <v>863</v>
      </c>
      <c r="H207" s="125" t="s">
        <v>218</v>
      </c>
      <c r="I207" s="127">
        <v>30.346019999999999</v>
      </c>
      <c r="J207" s="127">
        <v>-81.542141000000001</v>
      </c>
      <c r="K207" s="125" t="s">
        <v>160</v>
      </c>
      <c r="L207" s="125" t="s">
        <v>155</v>
      </c>
      <c r="M207" s="125" t="s">
        <v>1446</v>
      </c>
      <c r="N207" s="126" t="s">
        <v>1446</v>
      </c>
      <c r="O207" s="125" t="s">
        <v>219</v>
      </c>
      <c r="P207" s="179"/>
      <c r="Q207" s="214">
        <v>46752</v>
      </c>
      <c r="R207" s="125" t="s">
        <v>1256</v>
      </c>
      <c r="S207" s="125" t="s">
        <v>137</v>
      </c>
      <c r="T207" s="125">
        <v>2025</v>
      </c>
      <c r="U207" s="125" t="s">
        <v>419</v>
      </c>
      <c r="V207" s="125" t="s">
        <v>138</v>
      </c>
      <c r="W207" s="125" t="s">
        <v>157</v>
      </c>
      <c r="X207" s="148">
        <v>0</v>
      </c>
      <c r="Y207" s="148">
        <v>0</v>
      </c>
      <c r="Z207" s="148">
        <v>0</v>
      </c>
      <c r="AA207" s="148">
        <v>17</v>
      </c>
      <c r="AB207" s="148">
        <v>0</v>
      </c>
      <c r="AC207" s="148">
        <v>0</v>
      </c>
      <c r="AD207" s="125"/>
      <c r="AE207" s="119">
        <v>0</v>
      </c>
      <c r="AF207" s="119">
        <v>0</v>
      </c>
      <c r="AG207" s="119">
        <v>0</v>
      </c>
      <c r="AH207" s="119">
        <v>0</v>
      </c>
      <c r="AI207" s="119">
        <v>0</v>
      </c>
      <c r="AJ207" s="119">
        <v>0</v>
      </c>
      <c r="AK207" s="125"/>
      <c r="AL207" s="125"/>
      <c r="AM207" s="259">
        <v>111000000</v>
      </c>
      <c r="AN207" s="150"/>
      <c r="AO207" s="150"/>
      <c r="AP207" s="119">
        <v>0</v>
      </c>
      <c r="AQ207" s="119">
        <v>0</v>
      </c>
      <c r="AR207" s="119">
        <v>0</v>
      </c>
      <c r="AS207" s="119">
        <v>0</v>
      </c>
      <c r="AT207" s="119">
        <v>0</v>
      </c>
      <c r="AU207" s="119">
        <v>0</v>
      </c>
      <c r="AV207" s="119">
        <v>0</v>
      </c>
      <c r="AW207" s="119">
        <v>0</v>
      </c>
      <c r="AX207" s="119">
        <v>0</v>
      </c>
      <c r="AY207" s="125"/>
      <c r="AZ207" s="217"/>
      <c r="BA207" s="178"/>
    </row>
    <row r="208" spans="1:53" s="147" customFormat="1" ht="129" customHeight="1" x14ac:dyDescent="0.25">
      <c r="A208" s="216" t="s">
        <v>864</v>
      </c>
      <c r="B208" s="126" t="s">
        <v>129</v>
      </c>
      <c r="C208" s="125">
        <v>2023</v>
      </c>
      <c r="D208" s="125" t="s">
        <v>865</v>
      </c>
      <c r="E208" s="125"/>
      <c r="F208" s="125"/>
      <c r="G208" s="125" t="s">
        <v>866</v>
      </c>
      <c r="H208" s="125" t="s">
        <v>218</v>
      </c>
      <c r="I208" s="127">
        <v>30.422986000000002</v>
      </c>
      <c r="J208" s="127">
        <v>-81.618265699999995</v>
      </c>
      <c r="K208" s="125" t="s">
        <v>164</v>
      </c>
      <c r="L208" s="125" t="s">
        <v>155</v>
      </c>
      <c r="M208" s="125" t="s">
        <v>1511</v>
      </c>
      <c r="N208" s="126" t="s">
        <v>1511</v>
      </c>
      <c r="O208" s="125" t="s">
        <v>219</v>
      </c>
      <c r="P208" s="179"/>
      <c r="Q208" s="129">
        <v>50040</v>
      </c>
      <c r="R208" s="125" t="s">
        <v>321</v>
      </c>
      <c r="S208" s="125" t="s">
        <v>137</v>
      </c>
      <c r="T208" s="125">
        <v>2025</v>
      </c>
      <c r="U208" s="125" t="s">
        <v>419</v>
      </c>
      <c r="V208" s="125" t="s">
        <v>138</v>
      </c>
      <c r="W208" s="125" t="s">
        <v>157</v>
      </c>
      <c r="X208" s="148">
        <v>0</v>
      </c>
      <c r="Y208" s="148">
        <v>2.4</v>
      </c>
      <c r="Z208" s="148">
        <v>0</v>
      </c>
      <c r="AA208" s="148">
        <v>0</v>
      </c>
      <c r="AB208" s="148">
        <v>0</v>
      </c>
      <c r="AC208" s="148">
        <v>0</v>
      </c>
      <c r="AD208" s="125"/>
      <c r="AE208" s="119">
        <v>0</v>
      </c>
      <c r="AF208" s="119">
        <v>0</v>
      </c>
      <c r="AG208" s="119">
        <v>0</v>
      </c>
      <c r="AH208" s="119">
        <v>0</v>
      </c>
      <c r="AI208" s="119">
        <v>0</v>
      </c>
      <c r="AJ208" s="119">
        <v>0</v>
      </c>
      <c r="AK208" s="125"/>
      <c r="AL208" s="125"/>
      <c r="AM208" s="259">
        <v>235000000</v>
      </c>
      <c r="AN208" s="150"/>
      <c r="AO208" s="150"/>
      <c r="AP208" s="119">
        <v>0</v>
      </c>
      <c r="AQ208" s="119">
        <v>0</v>
      </c>
      <c r="AR208" s="119">
        <v>0</v>
      </c>
      <c r="AS208" s="119">
        <v>0</v>
      </c>
      <c r="AT208" s="119">
        <v>0</v>
      </c>
      <c r="AU208" s="119">
        <v>0</v>
      </c>
      <c r="AV208" s="119">
        <v>0</v>
      </c>
      <c r="AW208" s="119">
        <v>0</v>
      </c>
      <c r="AX208" s="119">
        <v>0</v>
      </c>
      <c r="AY208" s="125"/>
      <c r="AZ208" s="217"/>
      <c r="BA208" s="178"/>
    </row>
    <row r="209" spans="1:53" s="147" customFormat="1" ht="115.5" customHeight="1" x14ac:dyDescent="0.25">
      <c r="A209" s="216" t="s">
        <v>867</v>
      </c>
      <c r="B209" s="126" t="s">
        <v>129</v>
      </c>
      <c r="C209" s="125">
        <v>2023</v>
      </c>
      <c r="D209" s="125" t="s">
        <v>868</v>
      </c>
      <c r="E209" s="125"/>
      <c r="F209" s="125"/>
      <c r="G209" s="125" t="s">
        <v>869</v>
      </c>
      <c r="H209" s="125" t="s">
        <v>218</v>
      </c>
      <c r="I209" s="127">
        <v>30.23217</v>
      </c>
      <c r="J209" s="127">
        <v>-81.722127999999998</v>
      </c>
      <c r="K209" s="125" t="s">
        <v>164</v>
      </c>
      <c r="L209" s="125" t="s">
        <v>155</v>
      </c>
      <c r="M209" s="125" t="s">
        <v>870</v>
      </c>
      <c r="N209" s="126" t="s">
        <v>870</v>
      </c>
      <c r="O209" s="125" t="s">
        <v>219</v>
      </c>
      <c r="P209" s="179"/>
      <c r="Q209" s="129">
        <v>48213</v>
      </c>
      <c r="R209" s="125" t="s">
        <v>321</v>
      </c>
      <c r="S209" s="125" t="s">
        <v>137</v>
      </c>
      <c r="T209" s="125">
        <v>2023</v>
      </c>
      <c r="U209" s="125"/>
      <c r="V209" s="125"/>
      <c r="W209" s="125"/>
      <c r="X209" s="148">
        <v>0</v>
      </c>
      <c r="Y209" s="148">
        <v>8</v>
      </c>
      <c r="Z209" s="148">
        <v>0</v>
      </c>
      <c r="AA209" s="148">
        <v>0</v>
      </c>
      <c r="AB209" s="148">
        <v>0</v>
      </c>
      <c r="AC209" s="148">
        <v>0</v>
      </c>
      <c r="AD209" s="125"/>
      <c r="AE209" s="119">
        <v>0</v>
      </c>
      <c r="AF209" s="119">
        <v>0</v>
      </c>
      <c r="AG209" s="119">
        <v>0</v>
      </c>
      <c r="AH209" s="119">
        <v>0</v>
      </c>
      <c r="AI209" s="119">
        <v>0</v>
      </c>
      <c r="AJ209" s="119">
        <v>0</v>
      </c>
      <c r="AK209" s="125"/>
      <c r="AL209" s="125"/>
      <c r="AM209" s="259">
        <v>300000000</v>
      </c>
      <c r="AN209" s="150"/>
      <c r="AO209" s="150"/>
      <c r="AP209" s="119">
        <v>0</v>
      </c>
      <c r="AQ209" s="119">
        <v>0</v>
      </c>
      <c r="AR209" s="119">
        <v>0</v>
      </c>
      <c r="AS209" s="119">
        <v>0</v>
      </c>
      <c r="AT209" s="119">
        <v>0</v>
      </c>
      <c r="AU209" s="119">
        <v>0</v>
      </c>
      <c r="AV209" s="119">
        <v>0</v>
      </c>
      <c r="AW209" s="119">
        <v>0</v>
      </c>
      <c r="AX209" s="119">
        <v>0</v>
      </c>
      <c r="AY209" s="125"/>
      <c r="AZ209" s="217"/>
      <c r="BA209" s="178"/>
    </row>
    <row r="210" spans="1:53" s="147" customFormat="1" ht="31.5" x14ac:dyDescent="0.25">
      <c r="A210" s="229" t="s">
        <v>1447</v>
      </c>
      <c r="B210" s="126" t="s">
        <v>129</v>
      </c>
      <c r="C210" s="125">
        <v>2025</v>
      </c>
      <c r="D210" s="125" t="s">
        <v>1322</v>
      </c>
      <c r="E210" s="125"/>
      <c r="F210" s="125"/>
      <c r="G210" s="179" t="s">
        <v>1448</v>
      </c>
      <c r="H210" s="179" t="s">
        <v>202</v>
      </c>
      <c r="I210" s="211">
        <v>28.446186000000001</v>
      </c>
      <c r="J210" s="211">
        <v>-81.439181000000005</v>
      </c>
      <c r="K210" s="179" t="s">
        <v>160</v>
      </c>
      <c r="L210" s="125" t="s">
        <v>155</v>
      </c>
      <c r="M210" s="179" t="s">
        <v>1449</v>
      </c>
      <c r="N210" s="179" t="s">
        <v>1449</v>
      </c>
      <c r="O210" s="179" t="s">
        <v>219</v>
      </c>
      <c r="P210" s="129"/>
      <c r="Q210" s="129"/>
      <c r="R210" s="212" t="s">
        <v>321</v>
      </c>
      <c r="S210" s="179" t="s">
        <v>165</v>
      </c>
      <c r="T210" s="125">
        <v>2025</v>
      </c>
      <c r="U210" s="179" t="s">
        <v>199</v>
      </c>
      <c r="V210" s="125"/>
      <c r="W210" s="125"/>
      <c r="X210" s="181">
        <v>0</v>
      </c>
      <c r="Y210" s="181">
        <v>0</v>
      </c>
      <c r="Z210" s="181">
        <v>0</v>
      </c>
      <c r="AA210" s="181">
        <v>0</v>
      </c>
      <c r="AB210" s="181">
        <v>0</v>
      </c>
      <c r="AC210" s="181">
        <v>0</v>
      </c>
      <c r="AD210" s="125"/>
      <c r="AE210" s="119">
        <v>0</v>
      </c>
      <c r="AF210" s="119">
        <v>0</v>
      </c>
      <c r="AG210" s="119">
        <v>0</v>
      </c>
      <c r="AH210" s="119">
        <v>0</v>
      </c>
      <c r="AI210" s="119">
        <v>0</v>
      </c>
      <c r="AJ210" s="119">
        <v>0</v>
      </c>
      <c r="AK210" s="125"/>
      <c r="AL210" s="125"/>
      <c r="AM210" s="259">
        <v>110000000</v>
      </c>
      <c r="AN210" s="150"/>
      <c r="AO210" s="150"/>
      <c r="AP210" s="119">
        <v>0</v>
      </c>
      <c r="AQ210" s="119">
        <v>0</v>
      </c>
      <c r="AR210" s="119">
        <v>0</v>
      </c>
      <c r="AS210" s="119">
        <v>0</v>
      </c>
      <c r="AT210" s="119">
        <v>0</v>
      </c>
      <c r="AU210" s="119">
        <v>0</v>
      </c>
      <c r="AV210" s="119">
        <v>0</v>
      </c>
      <c r="AW210" s="119">
        <v>0</v>
      </c>
      <c r="AX210" s="119">
        <v>0</v>
      </c>
      <c r="AY210" s="125"/>
      <c r="AZ210" s="217"/>
      <c r="BA210" s="178"/>
    </row>
    <row r="211" spans="1:53" s="147" customFormat="1" ht="78.75" x14ac:dyDescent="0.25">
      <c r="A211" s="216" t="s">
        <v>871</v>
      </c>
      <c r="B211" s="126" t="s">
        <v>129</v>
      </c>
      <c r="C211" s="125">
        <v>2017</v>
      </c>
      <c r="D211" s="125" t="s">
        <v>872</v>
      </c>
      <c r="E211" s="125"/>
      <c r="F211" s="125"/>
      <c r="G211" s="125" t="s">
        <v>873</v>
      </c>
      <c r="H211" s="125" t="s">
        <v>218</v>
      </c>
      <c r="I211" s="127">
        <v>30.606439000000002</v>
      </c>
      <c r="J211" s="127">
        <v>-81.546075999999999</v>
      </c>
      <c r="K211" s="125" t="s">
        <v>176</v>
      </c>
      <c r="L211" s="125" t="s">
        <v>155</v>
      </c>
      <c r="M211" s="125" t="s">
        <v>874</v>
      </c>
      <c r="N211" s="126" t="s">
        <v>874</v>
      </c>
      <c r="O211" s="125" t="s">
        <v>219</v>
      </c>
      <c r="P211" s="129"/>
      <c r="Q211" s="129"/>
      <c r="R211" s="125"/>
      <c r="S211" s="125" t="s">
        <v>137</v>
      </c>
      <c r="T211" s="125">
        <v>2017</v>
      </c>
      <c r="U211" s="125"/>
      <c r="V211" s="125"/>
      <c r="W211" s="125"/>
      <c r="X211" s="148">
        <v>0</v>
      </c>
      <c r="Y211" s="148">
        <v>0</v>
      </c>
      <c r="Z211" s="148">
        <v>0</v>
      </c>
      <c r="AA211" s="148">
        <v>1.5410958904109588E-2</v>
      </c>
      <c r="AB211" s="148">
        <v>0</v>
      </c>
      <c r="AC211" s="148">
        <v>0</v>
      </c>
      <c r="AD211" s="125"/>
      <c r="AE211" s="119">
        <v>0</v>
      </c>
      <c r="AF211" s="119">
        <v>0</v>
      </c>
      <c r="AG211" s="119">
        <v>0</v>
      </c>
      <c r="AH211" s="119">
        <v>0</v>
      </c>
      <c r="AI211" s="119">
        <v>0</v>
      </c>
      <c r="AJ211" s="119">
        <v>0</v>
      </c>
      <c r="AK211" s="125"/>
      <c r="AL211" s="125"/>
      <c r="AM211" s="259">
        <v>800000</v>
      </c>
      <c r="AN211" s="150"/>
      <c r="AO211" s="150"/>
      <c r="AP211" s="119">
        <v>0</v>
      </c>
      <c r="AQ211" s="119">
        <v>0</v>
      </c>
      <c r="AR211" s="119">
        <v>0</v>
      </c>
      <c r="AS211" s="119">
        <v>0</v>
      </c>
      <c r="AT211" s="119">
        <v>0</v>
      </c>
      <c r="AU211" s="119">
        <v>0</v>
      </c>
      <c r="AV211" s="119">
        <v>0</v>
      </c>
      <c r="AW211" s="119">
        <v>0</v>
      </c>
      <c r="AX211" s="119">
        <v>0</v>
      </c>
      <c r="AY211" s="125"/>
      <c r="AZ211" s="217"/>
      <c r="BA211" s="178"/>
    </row>
    <row r="212" spans="1:53" s="147" customFormat="1" ht="63" x14ac:dyDescent="0.25">
      <c r="A212" s="216" t="s">
        <v>875</v>
      </c>
      <c r="B212" s="126" t="s">
        <v>129</v>
      </c>
      <c r="C212" s="125">
        <v>2017</v>
      </c>
      <c r="D212" s="125" t="s">
        <v>876</v>
      </c>
      <c r="E212" s="125"/>
      <c r="F212" s="125"/>
      <c r="G212" s="125" t="s">
        <v>877</v>
      </c>
      <c r="H212" s="125" t="s">
        <v>218</v>
      </c>
      <c r="I212" s="127">
        <v>30.159493000000001</v>
      </c>
      <c r="J212" s="127">
        <v>-81.517251000000002</v>
      </c>
      <c r="K212" s="125" t="s">
        <v>176</v>
      </c>
      <c r="L212" s="125" t="s">
        <v>155</v>
      </c>
      <c r="M212" s="125" t="s">
        <v>878</v>
      </c>
      <c r="N212" s="126" t="s">
        <v>878</v>
      </c>
      <c r="O212" s="125" t="s">
        <v>219</v>
      </c>
      <c r="P212" s="129"/>
      <c r="Q212" s="129"/>
      <c r="R212" s="125"/>
      <c r="S212" s="125" t="s">
        <v>137</v>
      </c>
      <c r="T212" s="125">
        <v>2017</v>
      </c>
      <c r="U212" s="125"/>
      <c r="V212" s="125"/>
      <c r="W212" s="125"/>
      <c r="X212" s="148">
        <v>0</v>
      </c>
      <c r="Y212" s="148">
        <v>0</v>
      </c>
      <c r="Z212" s="148">
        <v>0</v>
      </c>
      <c r="AA212" s="148">
        <v>0.12328767123287671</v>
      </c>
      <c r="AB212" s="148">
        <v>0</v>
      </c>
      <c r="AC212" s="148">
        <v>0</v>
      </c>
      <c r="AD212" s="125"/>
      <c r="AE212" s="119">
        <v>0</v>
      </c>
      <c r="AF212" s="119">
        <v>0</v>
      </c>
      <c r="AG212" s="119">
        <v>0</v>
      </c>
      <c r="AH212" s="119">
        <v>0</v>
      </c>
      <c r="AI212" s="119">
        <v>0</v>
      </c>
      <c r="AJ212" s="119">
        <v>0</v>
      </c>
      <c r="AK212" s="125"/>
      <c r="AL212" s="125"/>
      <c r="AM212" s="259">
        <v>3100000</v>
      </c>
      <c r="AN212" s="150"/>
      <c r="AO212" s="150"/>
      <c r="AP212" s="119">
        <v>0</v>
      </c>
      <c r="AQ212" s="119">
        <v>0</v>
      </c>
      <c r="AR212" s="119">
        <v>0</v>
      </c>
      <c r="AS212" s="119">
        <v>0</v>
      </c>
      <c r="AT212" s="119">
        <v>0</v>
      </c>
      <c r="AU212" s="119">
        <v>0</v>
      </c>
      <c r="AV212" s="119">
        <v>0</v>
      </c>
      <c r="AW212" s="119">
        <v>0</v>
      </c>
      <c r="AX212" s="119">
        <v>0</v>
      </c>
      <c r="AY212" s="125"/>
      <c r="AZ212" s="217"/>
      <c r="BA212" s="178"/>
    </row>
    <row r="213" spans="1:53" s="147" customFormat="1" ht="96.75" customHeight="1" x14ac:dyDescent="0.25">
      <c r="A213" s="216" t="s">
        <v>879</v>
      </c>
      <c r="B213" s="126" t="s">
        <v>129</v>
      </c>
      <c r="C213" s="125">
        <v>2023</v>
      </c>
      <c r="D213" s="125" t="s">
        <v>880</v>
      </c>
      <c r="E213" s="125"/>
      <c r="F213" s="125"/>
      <c r="G213" s="125" t="s">
        <v>881</v>
      </c>
      <c r="H213" s="125" t="s">
        <v>293</v>
      </c>
      <c r="I213" s="127">
        <v>29.660311</v>
      </c>
      <c r="J213" s="127">
        <v>-82.315406999999993</v>
      </c>
      <c r="K213" s="125" t="s">
        <v>154</v>
      </c>
      <c r="L213" s="125" t="s">
        <v>155</v>
      </c>
      <c r="M213" s="125" t="s">
        <v>882</v>
      </c>
      <c r="N213" s="126" t="s">
        <v>882</v>
      </c>
      <c r="O213" s="125" t="s">
        <v>219</v>
      </c>
      <c r="P213" s="179"/>
      <c r="Q213" s="214">
        <v>49674</v>
      </c>
      <c r="R213" s="125" t="s">
        <v>321</v>
      </c>
      <c r="S213" s="125" t="s">
        <v>137</v>
      </c>
      <c r="T213" s="125">
        <v>2025</v>
      </c>
      <c r="U213" s="125" t="s">
        <v>419</v>
      </c>
      <c r="V213" s="125" t="s">
        <v>138</v>
      </c>
      <c r="W213" s="125" t="s">
        <v>157</v>
      </c>
      <c r="X213" s="148">
        <v>0</v>
      </c>
      <c r="Y213" s="148">
        <v>0.126</v>
      </c>
      <c r="Z213" s="148">
        <v>0</v>
      </c>
      <c r="AA213" s="148">
        <v>0</v>
      </c>
      <c r="AB213" s="148">
        <v>0</v>
      </c>
      <c r="AC213" s="148">
        <v>0</v>
      </c>
      <c r="AD213" s="125"/>
      <c r="AE213" s="119">
        <v>0</v>
      </c>
      <c r="AF213" s="119">
        <v>0</v>
      </c>
      <c r="AG213" s="119">
        <v>0</v>
      </c>
      <c r="AH213" s="119">
        <v>0</v>
      </c>
      <c r="AI213" s="119">
        <v>0</v>
      </c>
      <c r="AJ213" s="119">
        <v>0</v>
      </c>
      <c r="AK213" s="125"/>
      <c r="AL213" s="125"/>
      <c r="AM213" s="259">
        <v>315000</v>
      </c>
      <c r="AN213" s="150"/>
      <c r="AO213" s="150"/>
      <c r="AP213" s="119">
        <v>0</v>
      </c>
      <c r="AQ213" s="119">
        <v>0</v>
      </c>
      <c r="AR213" s="119">
        <v>0</v>
      </c>
      <c r="AS213" s="119">
        <v>0</v>
      </c>
      <c r="AT213" s="119">
        <v>0</v>
      </c>
      <c r="AU213" s="119">
        <v>0</v>
      </c>
      <c r="AV213" s="119">
        <v>0</v>
      </c>
      <c r="AW213" s="119">
        <v>0</v>
      </c>
      <c r="AX213" s="119">
        <v>0</v>
      </c>
      <c r="AY213" s="125"/>
      <c r="AZ213" s="217"/>
      <c r="BA213" s="178"/>
    </row>
    <row r="214" spans="1:53" s="147" customFormat="1" ht="94.5" x14ac:dyDescent="0.25">
      <c r="A214" s="229" t="s">
        <v>1450</v>
      </c>
      <c r="B214" s="126" t="s">
        <v>129</v>
      </c>
      <c r="C214" s="125">
        <v>2025</v>
      </c>
      <c r="D214" s="125" t="s">
        <v>1438</v>
      </c>
      <c r="E214" s="125"/>
      <c r="F214" s="125"/>
      <c r="G214" s="179" t="s">
        <v>1451</v>
      </c>
      <c r="H214" s="179" t="s">
        <v>202</v>
      </c>
      <c r="I214" s="179">
        <v>28.557192000000001</v>
      </c>
      <c r="J214" s="179">
        <v>-81.196241000000001</v>
      </c>
      <c r="K214" s="179" t="s">
        <v>154</v>
      </c>
      <c r="L214" s="125" t="s">
        <v>155</v>
      </c>
      <c r="M214" s="179" t="s">
        <v>1452</v>
      </c>
      <c r="N214" s="179" t="s">
        <v>1452</v>
      </c>
      <c r="O214" s="179" t="s">
        <v>219</v>
      </c>
      <c r="P214" s="129"/>
      <c r="Q214" s="129"/>
      <c r="R214" s="238" t="s">
        <v>644</v>
      </c>
      <c r="S214" s="179" t="s">
        <v>165</v>
      </c>
      <c r="T214" s="125">
        <v>2025</v>
      </c>
      <c r="U214" s="179" t="s">
        <v>199</v>
      </c>
      <c r="V214" s="125"/>
      <c r="W214" s="125"/>
      <c r="X214" s="181">
        <v>0</v>
      </c>
      <c r="Y214" s="181">
        <v>0.02</v>
      </c>
      <c r="Z214" s="181">
        <v>0</v>
      </c>
      <c r="AA214" s="181">
        <v>0</v>
      </c>
      <c r="AB214" s="181">
        <v>0</v>
      </c>
      <c r="AC214" s="181">
        <v>0</v>
      </c>
      <c r="AD214" s="125"/>
      <c r="AE214" s="119">
        <v>0</v>
      </c>
      <c r="AF214" s="119">
        <v>0</v>
      </c>
      <c r="AG214" s="119">
        <v>0</v>
      </c>
      <c r="AH214" s="119">
        <v>0</v>
      </c>
      <c r="AI214" s="119">
        <v>0</v>
      </c>
      <c r="AJ214" s="119">
        <v>0</v>
      </c>
      <c r="AK214" s="125"/>
      <c r="AL214" s="125"/>
      <c r="AM214" s="259">
        <v>113000</v>
      </c>
      <c r="AN214" s="150"/>
      <c r="AO214" s="150"/>
      <c r="AP214" s="119">
        <v>0</v>
      </c>
      <c r="AQ214" s="119">
        <v>0</v>
      </c>
      <c r="AR214" s="119">
        <v>0</v>
      </c>
      <c r="AS214" s="119">
        <v>0</v>
      </c>
      <c r="AT214" s="119">
        <v>0</v>
      </c>
      <c r="AU214" s="119">
        <v>0</v>
      </c>
      <c r="AV214" s="119">
        <v>0</v>
      </c>
      <c r="AW214" s="119">
        <v>0</v>
      </c>
      <c r="AX214" s="119">
        <v>0</v>
      </c>
      <c r="AY214" s="125"/>
      <c r="AZ214" s="217"/>
      <c r="BA214" s="178"/>
    </row>
    <row r="215" spans="1:53" s="147" customFormat="1" ht="78.75" x14ac:dyDescent="0.25">
      <c r="A215" s="216" t="s">
        <v>883</v>
      </c>
      <c r="B215" s="126" t="s">
        <v>129</v>
      </c>
      <c r="C215" s="125">
        <v>2017</v>
      </c>
      <c r="D215" s="125" t="s">
        <v>884</v>
      </c>
      <c r="E215" s="125"/>
      <c r="F215" s="125"/>
      <c r="G215" s="125" t="s">
        <v>885</v>
      </c>
      <c r="H215" s="125" t="s">
        <v>218</v>
      </c>
      <c r="I215" s="127">
        <v>30.337918999999999</v>
      </c>
      <c r="J215" s="127">
        <v>-81.548563000000001</v>
      </c>
      <c r="K215" s="125" t="s">
        <v>176</v>
      </c>
      <c r="L215" s="125" t="s">
        <v>155</v>
      </c>
      <c r="M215" s="125" t="s">
        <v>886</v>
      </c>
      <c r="N215" s="126" t="s">
        <v>886</v>
      </c>
      <c r="O215" s="125" t="s">
        <v>219</v>
      </c>
      <c r="P215" s="129"/>
      <c r="Q215" s="129"/>
      <c r="R215" s="125"/>
      <c r="S215" s="125" t="s">
        <v>137</v>
      </c>
      <c r="T215" s="125">
        <v>2017</v>
      </c>
      <c r="U215" s="125"/>
      <c r="V215" s="125"/>
      <c r="W215" s="125"/>
      <c r="X215" s="148">
        <v>0</v>
      </c>
      <c r="Y215" s="148">
        <v>0</v>
      </c>
      <c r="Z215" s="148">
        <v>0</v>
      </c>
      <c r="AA215" s="148">
        <v>3.8013698630136983E-2</v>
      </c>
      <c r="AB215" s="148">
        <v>0</v>
      </c>
      <c r="AC215" s="148">
        <v>0</v>
      </c>
      <c r="AD215" s="125"/>
      <c r="AE215" s="119">
        <v>0</v>
      </c>
      <c r="AF215" s="119">
        <v>0</v>
      </c>
      <c r="AG215" s="119">
        <v>0</v>
      </c>
      <c r="AH215" s="119">
        <v>0</v>
      </c>
      <c r="AI215" s="119">
        <v>0</v>
      </c>
      <c r="AJ215" s="119">
        <v>0</v>
      </c>
      <c r="AK215" s="125"/>
      <c r="AL215" s="125"/>
      <c r="AM215" s="259">
        <v>1570000</v>
      </c>
      <c r="AN215" s="150"/>
      <c r="AO215" s="150"/>
      <c r="AP215" s="119">
        <v>0</v>
      </c>
      <c r="AQ215" s="119">
        <v>0</v>
      </c>
      <c r="AR215" s="119">
        <v>0</v>
      </c>
      <c r="AS215" s="119">
        <v>0</v>
      </c>
      <c r="AT215" s="119">
        <v>0</v>
      </c>
      <c r="AU215" s="119">
        <v>0</v>
      </c>
      <c r="AV215" s="119">
        <v>0</v>
      </c>
      <c r="AW215" s="119">
        <v>0</v>
      </c>
      <c r="AX215" s="119">
        <v>0</v>
      </c>
      <c r="AY215" s="125"/>
      <c r="AZ215" s="217"/>
      <c r="BA215" s="178"/>
    </row>
    <row r="216" spans="1:53" s="147" customFormat="1" ht="346.5" x14ac:dyDescent="0.25">
      <c r="A216" s="216" t="s">
        <v>887</v>
      </c>
      <c r="B216" s="126" t="s">
        <v>129</v>
      </c>
      <c r="C216" s="125">
        <v>2017</v>
      </c>
      <c r="D216" s="125" t="s">
        <v>888</v>
      </c>
      <c r="E216" s="125"/>
      <c r="F216" s="125"/>
      <c r="G216" s="125" t="s">
        <v>889</v>
      </c>
      <c r="H216" s="125" t="s">
        <v>236</v>
      </c>
      <c r="I216" s="127">
        <v>30.07292</v>
      </c>
      <c r="J216" s="127">
        <v>-81.459461000000005</v>
      </c>
      <c r="K216" s="125" t="s">
        <v>195</v>
      </c>
      <c r="L216" s="125" t="s">
        <v>155</v>
      </c>
      <c r="M216" s="125" t="s">
        <v>890</v>
      </c>
      <c r="N216" s="126" t="s">
        <v>891</v>
      </c>
      <c r="O216" s="125" t="s">
        <v>219</v>
      </c>
      <c r="P216" s="129"/>
      <c r="Q216" s="129"/>
      <c r="R216" s="125"/>
      <c r="S216" s="125" t="s">
        <v>137</v>
      </c>
      <c r="T216" s="125">
        <v>2017</v>
      </c>
      <c r="U216" s="125"/>
      <c r="V216" s="125"/>
      <c r="W216" s="125"/>
      <c r="X216" s="148">
        <v>0</v>
      </c>
      <c r="Y216" s="148">
        <v>0</v>
      </c>
      <c r="Z216" s="148">
        <v>0</v>
      </c>
      <c r="AA216" s="148">
        <v>0.6</v>
      </c>
      <c r="AB216" s="148">
        <v>1.5</v>
      </c>
      <c r="AC216" s="148">
        <v>0</v>
      </c>
      <c r="AD216" s="125"/>
      <c r="AE216" s="119">
        <v>0</v>
      </c>
      <c r="AF216" s="119">
        <v>0</v>
      </c>
      <c r="AG216" s="119">
        <v>0</v>
      </c>
      <c r="AH216" s="119">
        <v>0</v>
      </c>
      <c r="AI216" s="119">
        <v>0</v>
      </c>
      <c r="AJ216" s="119">
        <v>0</v>
      </c>
      <c r="AK216" s="125"/>
      <c r="AL216" s="125"/>
      <c r="AM216" s="259">
        <v>1750000</v>
      </c>
      <c r="AN216" s="150"/>
      <c r="AO216" s="150"/>
      <c r="AP216" s="119">
        <v>0</v>
      </c>
      <c r="AQ216" s="119">
        <v>0</v>
      </c>
      <c r="AR216" s="119">
        <v>0</v>
      </c>
      <c r="AS216" s="119">
        <v>0</v>
      </c>
      <c r="AT216" s="119">
        <v>0</v>
      </c>
      <c r="AU216" s="119">
        <v>0</v>
      </c>
      <c r="AV216" s="119">
        <v>0</v>
      </c>
      <c r="AW216" s="119">
        <v>0</v>
      </c>
      <c r="AX216" s="119">
        <v>0</v>
      </c>
      <c r="AY216" s="125"/>
      <c r="AZ216" s="217"/>
      <c r="BA216" s="178"/>
    </row>
    <row r="217" spans="1:53" s="147" customFormat="1" ht="31.5" x14ac:dyDescent="0.25">
      <c r="A217" s="216" t="s">
        <v>892</v>
      </c>
      <c r="B217" s="126" t="s">
        <v>129</v>
      </c>
      <c r="C217" s="125">
        <v>2017</v>
      </c>
      <c r="D217" s="125" t="s">
        <v>893</v>
      </c>
      <c r="E217" s="125"/>
      <c r="F217" s="125"/>
      <c r="G217" s="125" t="s">
        <v>894</v>
      </c>
      <c r="H217" s="125" t="s">
        <v>218</v>
      </c>
      <c r="I217" s="127">
        <v>30.178882999999999</v>
      </c>
      <c r="J217" s="127">
        <v>-81.621838999999994</v>
      </c>
      <c r="K217" s="125" t="s">
        <v>195</v>
      </c>
      <c r="L217" s="125" t="s">
        <v>155</v>
      </c>
      <c r="M217" s="125" t="s">
        <v>895</v>
      </c>
      <c r="N217" s="126" t="s">
        <v>895</v>
      </c>
      <c r="O217" s="125" t="s">
        <v>219</v>
      </c>
      <c r="P217" s="129"/>
      <c r="Q217" s="129"/>
      <c r="R217" s="125"/>
      <c r="S217" s="125" t="s">
        <v>137</v>
      </c>
      <c r="T217" s="125">
        <v>2017</v>
      </c>
      <c r="U217" s="125"/>
      <c r="V217" s="125"/>
      <c r="W217" s="125"/>
      <c r="X217" s="148">
        <v>0</v>
      </c>
      <c r="Y217" s="148">
        <v>0</v>
      </c>
      <c r="Z217" s="148">
        <v>0</v>
      </c>
      <c r="AA217" s="148">
        <v>1.9</v>
      </c>
      <c r="AB217" s="148">
        <v>0</v>
      </c>
      <c r="AC217" s="148">
        <v>0</v>
      </c>
      <c r="AD217" s="125"/>
      <c r="AE217" s="119">
        <v>0</v>
      </c>
      <c r="AF217" s="119">
        <v>0</v>
      </c>
      <c r="AG217" s="119">
        <v>0</v>
      </c>
      <c r="AH217" s="119">
        <v>0</v>
      </c>
      <c r="AI217" s="119">
        <v>0</v>
      </c>
      <c r="AJ217" s="119">
        <v>0</v>
      </c>
      <c r="AK217" s="125"/>
      <c r="AL217" s="125"/>
      <c r="AM217" s="259">
        <v>370000</v>
      </c>
      <c r="AN217" s="150"/>
      <c r="AO217" s="150"/>
      <c r="AP217" s="119">
        <v>0</v>
      </c>
      <c r="AQ217" s="119">
        <v>0</v>
      </c>
      <c r="AR217" s="119">
        <v>0</v>
      </c>
      <c r="AS217" s="119">
        <v>0</v>
      </c>
      <c r="AT217" s="119">
        <v>0</v>
      </c>
      <c r="AU217" s="119">
        <v>0</v>
      </c>
      <c r="AV217" s="119">
        <v>0</v>
      </c>
      <c r="AW217" s="119">
        <v>0</v>
      </c>
      <c r="AX217" s="119">
        <v>0</v>
      </c>
      <c r="AY217" s="125"/>
      <c r="AZ217" s="217"/>
      <c r="BA217" s="178"/>
    </row>
    <row r="218" spans="1:53" s="147" customFormat="1" ht="126" x14ac:dyDescent="0.25">
      <c r="A218" s="229" t="s">
        <v>1453</v>
      </c>
      <c r="B218" s="126" t="s">
        <v>129</v>
      </c>
      <c r="C218" s="125">
        <v>2025</v>
      </c>
      <c r="D218" s="125" t="s">
        <v>1454</v>
      </c>
      <c r="E218" s="125"/>
      <c r="F218" s="125"/>
      <c r="G218" s="179" t="s">
        <v>1455</v>
      </c>
      <c r="H218" s="179" t="s">
        <v>1405</v>
      </c>
      <c r="I218" s="179">
        <v>28.553507</v>
      </c>
      <c r="J218" s="240">
        <v>-81.776393999999996</v>
      </c>
      <c r="K218" s="179" t="s">
        <v>146</v>
      </c>
      <c r="L218" s="125" t="s">
        <v>155</v>
      </c>
      <c r="M218" s="179" t="s">
        <v>1456</v>
      </c>
      <c r="N218" s="179" t="s">
        <v>1498</v>
      </c>
      <c r="O218" s="179" t="s">
        <v>219</v>
      </c>
      <c r="P218" s="129"/>
      <c r="Q218" s="129"/>
      <c r="R218" s="181" t="s">
        <v>1407</v>
      </c>
      <c r="S218" s="241" t="s">
        <v>165</v>
      </c>
      <c r="T218" s="125">
        <v>2025</v>
      </c>
      <c r="U218" s="179" t="s">
        <v>199</v>
      </c>
      <c r="V218" s="179" t="s">
        <v>1457</v>
      </c>
      <c r="W218" s="125"/>
      <c r="X218" s="181">
        <v>0</v>
      </c>
      <c r="Y218" s="181">
        <v>10</v>
      </c>
      <c r="Z218" s="181">
        <v>0</v>
      </c>
      <c r="AA218" s="181">
        <v>0</v>
      </c>
      <c r="AB218" s="181">
        <v>0</v>
      </c>
      <c r="AC218" s="181">
        <v>0</v>
      </c>
      <c r="AD218" s="125"/>
      <c r="AE218" s="119">
        <v>0</v>
      </c>
      <c r="AF218" s="119">
        <v>0</v>
      </c>
      <c r="AG218" s="119">
        <v>0</v>
      </c>
      <c r="AH218" s="119">
        <v>0</v>
      </c>
      <c r="AI218" s="119">
        <v>0</v>
      </c>
      <c r="AJ218" s="119">
        <v>0</v>
      </c>
      <c r="AK218" s="125"/>
      <c r="AL218" s="125"/>
      <c r="AM218" s="259">
        <v>0</v>
      </c>
      <c r="AN218" s="150"/>
      <c r="AO218" s="150"/>
      <c r="AP218" s="119">
        <v>0</v>
      </c>
      <c r="AQ218" s="119">
        <v>0</v>
      </c>
      <c r="AR218" s="119">
        <v>0</v>
      </c>
      <c r="AS218" s="119">
        <v>0</v>
      </c>
      <c r="AT218" s="119">
        <v>0</v>
      </c>
      <c r="AU218" s="119">
        <v>0</v>
      </c>
      <c r="AV218" s="119">
        <v>0</v>
      </c>
      <c r="AW218" s="119">
        <v>0</v>
      </c>
      <c r="AX218" s="119">
        <v>0</v>
      </c>
      <c r="AY218" s="125"/>
      <c r="AZ218" s="217"/>
      <c r="BA218" s="178"/>
    </row>
    <row r="219" spans="1:53" s="147" customFormat="1" ht="78.75" x14ac:dyDescent="0.25">
      <c r="A219" s="216" t="s">
        <v>896</v>
      </c>
      <c r="B219" s="126" t="s">
        <v>129</v>
      </c>
      <c r="C219" s="125">
        <v>2017</v>
      </c>
      <c r="D219" s="125" t="s">
        <v>897</v>
      </c>
      <c r="E219" s="125"/>
      <c r="F219" s="125"/>
      <c r="G219" s="125" t="s">
        <v>898</v>
      </c>
      <c r="H219" s="125" t="s">
        <v>218</v>
      </c>
      <c r="I219" s="127">
        <v>30.084211</v>
      </c>
      <c r="J219" s="127">
        <v>-81.567848999999995</v>
      </c>
      <c r="K219" s="125" t="s">
        <v>176</v>
      </c>
      <c r="L219" s="125" t="s">
        <v>155</v>
      </c>
      <c r="M219" s="125" t="s">
        <v>899</v>
      </c>
      <c r="N219" s="126" t="s">
        <v>899</v>
      </c>
      <c r="O219" s="125" t="s">
        <v>219</v>
      </c>
      <c r="P219" s="129"/>
      <c r="Q219" s="129"/>
      <c r="R219" s="125"/>
      <c r="S219" s="125" t="s">
        <v>137</v>
      </c>
      <c r="T219" s="125">
        <v>2017</v>
      </c>
      <c r="U219" s="125"/>
      <c r="V219" s="125"/>
      <c r="W219" s="125"/>
      <c r="X219" s="148">
        <v>0</v>
      </c>
      <c r="Y219" s="148">
        <v>0</v>
      </c>
      <c r="Z219" s="148">
        <v>0</v>
      </c>
      <c r="AA219" s="148">
        <v>6.1643835616438353E-2</v>
      </c>
      <c r="AB219" s="148">
        <v>0</v>
      </c>
      <c r="AC219" s="148">
        <v>0</v>
      </c>
      <c r="AD219" s="125"/>
      <c r="AE219" s="119">
        <v>0</v>
      </c>
      <c r="AF219" s="119">
        <v>0</v>
      </c>
      <c r="AG219" s="119">
        <v>0</v>
      </c>
      <c r="AH219" s="119">
        <v>0</v>
      </c>
      <c r="AI219" s="119">
        <v>0</v>
      </c>
      <c r="AJ219" s="119">
        <v>0</v>
      </c>
      <c r="AK219" s="125"/>
      <c r="AL219" s="125"/>
      <c r="AM219" s="259">
        <v>8800000</v>
      </c>
      <c r="AN219" s="150"/>
      <c r="AO219" s="150"/>
      <c r="AP219" s="119">
        <v>0</v>
      </c>
      <c r="AQ219" s="119">
        <v>0</v>
      </c>
      <c r="AR219" s="119">
        <v>0</v>
      </c>
      <c r="AS219" s="119">
        <v>0</v>
      </c>
      <c r="AT219" s="119">
        <v>0</v>
      </c>
      <c r="AU219" s="119">
        <v>0</v>
      </c>
      <c r="AV219" s="119">
        <v>0</v>
      </c>
      <c r="AW219" s="119">
        <v>0</v>
      </c>
      <c r="AX219" s="119">
        <v>0</v>
      </c>
      <c r="AY219" s="125"/>
      <c r="AZ219" s="217"/>
      <c r="BA219" s="178"/>
    </row>
    <row r="220" spans="1:53" s="147" customFormat="1" ht="63" x14ac:dyDescent="0.25">
      <c r="A220" s="226" t="s">
        <v>900</v>
      </c>
      <c r="B220" s="179" t="s">
        <v>129</v>
      </c>
      <c r="C220" s="179">
        <v>2013</v>
      </c>
      <c r="D220" s="179" t="s">
        <v>901</v>
      </c>
      <c r="E220" s="179"/>
      <c r="F220" s="179"/>
      <c r="G220" s="179" t="s">
        <v>902</v>
      </c>
      <c r="H220" s="179" t="s">
        <v>223</v>
      </c>
      <c r="I220" s="227">
        <v>28.9467123403542</v>
      </c>
      <c r="J220" s="227">
        <v>-81.338911121002695</v>
      </c>
      <c r="K220" s="179" t="s">
        <v>154</v>
      </c>
      <c r="L220" s="179" t="s">
        <v>155</v>
      </c>
      <c r="M220" s="125" t="s">
        <v>1458</v>
      </c>
      <c r="N220" s="125" t="s">
        <v>1459</v>
      </c>
      <c r="O220" s="179" t="s">
        <v>219</v>
      </c>
      <c r="P220" s="212"/>
      <c r="Q220" s="212"/>
      <c r="R220" s="179" t="s">
        <v>161</v>
      </c>
      <c r="S220" s="179" t="s">
        <v>151</v>
      </c>
      <c r="T220" s="145">
        <v>2013</v>
      </c>
      <c r="U220" s="179" t="s">
        <v>161</v>
      </c>
      <c r="V220" s="179"/>
      <c r="W220" s="179" t="s">
        <v>226</v>
      </c>
      <c r="X220" s="180">
        <v>0</v>
      </c>
      <c r="Y220" s="180">
        <v>5.0999999999999996</v>
      </c>
      <c r="Z220" s="181">
        <v>0</v>
      </c>
      <c r="AA220" s="181">
        <v>0</v>
      </c>
      <c r="AB220" s="180">
        <v>0</v>
      </c>
      <c r="AC220" s="182">
        <v>0</v>
      </c>
      <c r="AD220" s="179"/>
      <c r="AE220" s="119">
        <v>0</v>
      </c>
      <c r="AF220" s="119">
        <v>0</v>
      </c>
      <c r="AG220" s="119">
        <v>0</v>
      </c>
      <c r="AH220" s="119">
        <v>0</v>
      </c>
      <c r="AI220" s="119">
        <v>0</v>
      </c>
      <c r="AJ220" s="119">
        <v>0</v>
      </c>
      <c r="AK220" s="179"/>
      <c r="AL220" s="179"/>
      <c r="AM220" s="259">
        <v>9800000</v>
      </c>
      <c r="AN220" s="228"/>
      <c r="AO220" s="228"/>
      <c r="AP220" s="119">
        <v>0</v>
      </c>
      <c r="AQ220" s="119">
        <v>0</v>
      </c>
      <c r="AR220" s="119">
        <v>0</v>
      </c>
      <c r="AS220" s="119">
        <v>0</v>
      </c>
      <c r="AT220" s="119">
        <v>0</v>
      </c>
      <c r="AU220" s="119">
        <v>0</v>
      </c>
      <c r="AV220" s="119">
        <v>0</v>
      </c>
      <c r="AW220" s="119">
        <v>0</v>
      </c>
      <c r="AX220" s="119">
        <v>0</v>
      </c>
      <c r="AY220" s="125"/>
      <c r="AZ220" s="217"/>
      <c r="BA220" s="178"/>
    </row>
    <row r="221" spans="1:53" s="147" customFormat="1" ht="63" x14ac:dyDescent="0.25">
      <c r="A221" s="216" t="s">
        <v>903</v>
      </c>
      <c r="B221" s="126" t="s">
        <v>129</v>
      </c>
      <c r="C221" s="125">
        <v>2017</v>
      </c>
      <c r="D221" s="125" t="s">
        <v>904</v>
      </c>
      <c r="E221" s="125"/>
      <c r="F221" s="125"/>
      <c r="G221" s="125" t="s">
        <v>905</v>
      </c>
      <c r="H221" s="125" t="s">
        <v>906</v>
      </c>
      <c r="I221" s="127">
        <v>29.721175937368599</v>
      </c>
      <c r="J221" s="127">
        <v>-81.944618769409999</v>
      </c>
      <c r="K221" s="125" t="s">
        <v>195</v>
      </c>
      <c r="L221" s="125" t="s">
        <v>155</v>
      </c>
      <c r="M221" s="125" t="s">
        <v>907</v>
      </c>
      <c r="N221" s="126" t="s">
        <v>907</v>
      </c>
      <c r="O221" s="125" t="s">
        <v>219</v>
      </c>
      <c r="P221" s="129"/>
      <c r="Q221" s="129"/>
      <c r="R221" s="125"/>
      <c r="S221" s="125" t="s">
        <v>137</v>
      </c>
      <c r="T221" s="125">
        <v>2017</v>
      </c>
      <c r="U221" s="125"/>
      <c r="V221" s="125"/>
      <c r="W221" s="125"/>
      <c r="X221" s="148">
        <v>0</v>
      </c>
      <c r="Y221" s="148">
        <v>2.61</v>
      </c>
      <c r="Z221" s="148">
        <v>0</v>
      </c>
      <c r="AA221" s="148">
        <v>0</v>
      </c>
      <c r="AB221" s="148">
        <v>0</v>
      </c>
      <c r="AC221" s="148">
        <v>0</v>
      </c>
      <c r="AD221" s="125"/>
      <c r="AE221" s="119">
        <v>0</v>
      </c>
      <c r="AF221" s="119">
        <v>0</v>
      </c>
      <c r="AG221" s="119">
        <v>0</v>
      </c>
      <c r="AH221" s="119">
        <v>0</v>
      </c>
      <c r="AI221" s="119">
        <v>0</v>
      </c>
      <c r="AJ221" s="119">
        <v>0</v>
      </c>
      <c r="AK221" s="125"/>
      <c r="AL221" s="125"/>
      <c r="AM221" s="259">
        <v>760000</v>
      </c>
      <c r="AN221" s="150"/>
      <c r="AO221" s="150"/>
      <c r="AP221" s="119">
        <v>0</v>
      </c>
      <c r="AQ221" s="119">
        <v>0</v>
      </c>
      <c r="AR221" s="119">
        <v>0</v>
      </c>
      <c r="AS221" s="119">
        <v>0</v>
      </c>
      <c r="AT221" s="119">
        <v>0</v>
      </c>
      <c r="AU221" s="119">
        <v>0</v>
      </c>
      <c r="AV221" s="119">
        <v>0</v>
      </c>
      <c r="AW221" s="119">
        <v>0</v>
      </c>
      <c r="AX221" s="119">
        <v>0</v>
      </c>
      <c r="AY221" s="125"/>
      <c r="AZ221" s="217"/>
      <c r="BA221" s="178"/>
    </row>
    <row r="222" spans="1:53" s="147" customFormat="1" ht="63" x14ac:dyDescent="0.25">
      <c r="A222" s="216" t="s">
        <v>908</v>
      </c>
      <c r="B222" s="126" t="s">
        <v>129</v>
      </c>
      <c r="C222" s="125">
        <v>2017</v>
      </c>
      <c r="D222" s="125" t="s">
        <v>909</v>
      </c>
      <c r="E222" s="125"/>
      <c r="F222" s="125"/>
      <c r="G222" s="125" t="s">
        <v>910</v>
      </c>
      <c r="H222" s="125" t="s">
        <v>1460</v>
      </c>
      <c r="I222" s="127">
        <v>29.591913999999999</v>
      </c>
      <c r="J222" s="127">
        <v>-82.087317999999996</v>
      </c>
      <c r="K222" s="125" t="s">
        <v>154</v>
      </c>
      <c r="L222" s="125" t="s">
        <v>155</v>
      </c>
      <c r="M222" s="125" t="s">
        <v>911</v>
      </c>
      <c r="N222" s="126" t="s">
        <v>911</v>
      </c>
      <c r="O222" s="125" t="s">
        <v>219</v>
      </c>
      <c r="P222" s="129"/>
      <c r="Q222" s="129"/>
      <c r="R222" s="125"/>
      <c r="S222" s="125" t="s">
        <v>137</v>
      </c>
      <c r="T222" s="125">
        <v>2017</v>
      </c>
      <c r="U222" s="125"/>
      <c r="V222" s="125"/>
      <c r="W222" s="125"/>
      <c r="X222" s="148">
        <v>0</v>
      </c>
      <c r="Y222" s="148">
        <v>3.5999999999999997E-2</v>
      </c>
      <c r="Z222" s="148">
        <v>0</v>
      </c>
      <c r="AA222" s="148">
        <v>0</v>
      </c>
      <c r="AB222" s="148">
        <v>0</v>
      </c>
      <c r="AC222" s="148">
        <v>0</v>
      </c>
      <c r="AD222" s="125"/>
      <c r="AE222" s="119">
        <v>0</v>
      </c>
      <c r="AF222" s="119">
        <v>0</v>
      </c>
      <c r="AG222" s="119">
        <v>0</v>
      </c>
      <c r="AH222" s="119">
        <v>0</v>
      </c>
      <c r="AI222" s="119">
        <v>0</v>
      </c>
      <c r="AJ222" s="119">
        <v>0</v>
      </c>
      <c r="AK222" s="125"/>
      <c r="AL222" s="125"/>
      <c r="AM222" s="259">
        <v>530000</v>
      </c>
      <c r="AN222" s="150"/>
      <c r="AO222" s="150"/>
      <c r="AP222" s="119">
        <v>0</v>
      </c>
      <c r="AQ222" s="119">
        <v>0</v>
      </c>
      <c r="AR222" s="119">
        <v>0</v>
      </c>
      <c r="AS222" s="119">
        <v>0</v>
      </c>
      <c r="AT222" s="119">
        <v>0</v>
      </c>
      <c r="AU222" s="119">
        <v>0</v>
      </c>
      <c r="AV222" s="119">
        <v>0</v>
      </c>
      <c r="AW222" s="119">
        <v>0</v>
      </c>
      <c r="AX222" s="119">
        <v>0</v>
      </c>
      <c r="AY222" s="125"/>
      <c r="AZ222" s="217"/>
      <c r="BA222" s="178"/>
    </row>
    <row r="223" spans="1:53" s="8" customFormat="1" ht="332.25" customHeight="1" x14ac:dyDescent="0.25">
      <c r="A223" s="216" t="s">
        <v>1461</v>
      </c>
      <c r="B223" s="126" t="s">
        <v>129</v>
      </c>
      <c r="C223" s="125">
        <v>2023</v>
      </c>
      <c r="D223" s="125" t="s">
        <v>1462</v>
      </c>
      <c r="E223" s="125"/>
      <c r="F223" s="125"/>
      <c r="G223" s="125" t="s">
        <v>1463</v>
      </c>
      <c r="H223" s="125" t="s">
        <v>1464</v>
      </c>
      <c r="I223" s="127">
        <v>29.592617000000001</v>
      </c>
      <c r="J223" s="127">
        <v>-82.087092999999996</v>
      </c>
      <c r="K223" s="125" t="s">
        <v>154</v>
      </c>
      <c r="L223" s="125" t="s">
        <v>155</v>
      </c>
      <c r="M223" s="125" t="s">
        <v>1465</v>
      </c>
      <c r="N223" s="126" t="s">
        <v>1465</v>
      </c>
      <c r="O223" s="125" t="s">
        <v>219</v>
      </c>
      <c r="P223" s="179"/>
      <c r="Q223" s="234"/>
      <c r="R223" s="125" t="s">
        <v>321</v>
      </c>
      <c r="S223" s="125" t="s">
        <v>137</v>
      </c>
      <c r="T223" s="125">
        <v>2025</v>
      </c>
      <c r="U223" s="125" t="s">
        <v>419</v>
      </c>
      <c r="V223" s="125" t="s">
        <v>138</v>
      </c>
      <c r="W223" s="125" t="s">
        <v>157</v>
      </c>
      <c r="X223" s="148">
        <v>0</v>
      </c>
      <c r="Y223" s="148">
        <v>1.0999999999999999E-2</v>
      </c>
      <c r="Z223" s="148">
        <v>0</v>
      </c>
      <c r="AA223" s="148">
        <v>0</v>
      </c>
      <c r="AB223" s="148">
        <v>0</v>
      </c>
      <c r="AC223" s="148">
        <v>0</v>
      </c>
      <c r="AD223" s="125"/>
      <c r="AE223" s="119">
        <v>0</v>
      </c>
      <c r="AF223" s="119">
        <v>0</v>
      </c>
      <c r="AG223" s="119">
        <v>0</v>
      </c>
      <c r="AH223" s="119">
        <v>0</v>
      </c>
      <c r="AI223" s="119">
        <v>0</v>
      </c>
      <c r="AJ223" s="119">
        <v>0</v>
      </c>
      <c r="AK223" s="125"/>
      <c r="AL223" s="125"/>
      <c r="AM223" s="259">
        <v>3273000</v>
      </c>
      <c r="AN223" s="150"/>
      <c r="AO223" s="150"/>
      <c r="AP223" s="119">
        <v>0</v>
      </c>
      <c r="AQ223" s="119">
        <v>0</v>
      </c>
      <c r="AR223" s="119">
        <v>0</v>
      </c>
      <c r="AS223" s="119">
        <v>0</v>
      </c>
      <c r="AT223" s="119">
        <v>0</v>
      </c>
      <c r="AU223" s="119">
        <v>0</v>
      </c>
      <c r="AV223" s="119">
        <v>0</v>
      </c>
      <c r="AW223" s="119">
        <v>0</v>
      </c>
      <c r="AX223" s="119">
        <v>0</v>
      </c>
      <c r="AY223" s="125"/>
      <c r="AZ223" s="152"/>
      <c r="BA223" s="138"/>
    </row>
    <row r="224" spans="1:53" s="8" customFormat="1" ht="47.25" x14ac:dyDescent="0.25">
      <c r="A224" s="216" t="s">
        <v>912</v>
      </c>
      <c r="B224" s="126" t="s">
        <v>129</v>
      </c>
      <c r="C224" s="125">
        <v>2017</v>
      </c>
      <c r="D224" s="125" t="s">
        <v>913</v>
      </c>
      <c r="E224" s="125" t="s">
        <v>200</v>
      </c>
      <c r="F224" s="125" t="s">
        <v>1466</v>
      </c>
      <c r="G224" s="125" t="s">
        <v>914</v>
      </c>
      <c r="H224" s="125" t="s">
        <v>218</v>
      </c>
      <c r="I224" s="127">
        <v>30.246203999999999</v>
      </c>
      <c r="J224" s="127">
        <v>-81.545492999999993</v>
      </c>
      <c r="K224" s="125" t="s">
        <v>164</v>
      </c>
      <c r="L224" s="125" t="s">
        <v>155</v>
      </c>
      <c r="M224" s="125" t="s">
        <v>916</v>
      </c>
      <c r="N224" s="126" t="s">
        <v>916</v>
      </c>
      <c r="O224" s="125" t="s">
        <v>219</v>
      </c>
      <c r="P224" s="129"/>
      <c r="Q224" s="129"/>
      <c r="R224" s="125"/>
      <c r="S224" s="125" t="s">
        <v>137</v>
      </c>
      <c r="T224" s="125">
        <v>2017</v>
      </c>
      <c r="U224" s="125"/>
      <c r="V224" s="125"/>
      <c r="W224" s="125"/>
      <c r="X224" s="148">
        <v>0</v>
      </c>
      <c r="Y224" s="148">
        <v>1</v>
      </c>
      <c r="Z224" s="148">
        <v>0</v>
      </c>
      <c r="AA224" s="148">
        <v>0</v>
      </c>
      <c r="AB224" s="148">
        <v>0</v>
      </c>
      <c r="AC224" s="148">
        <v>0</v>
      </c>
      <c r="AD224" s="125"/>
      <c r="AE224" s="119">
        <v>0</v>
      </c>
      <c r="AF224" s="119">
        <v>0</v>
      </c>
      <c r="AG224" s="119">
        <v>0</v>
      </c>
      <c r="AH224" s="119">
        <v>0</v>
      </c>
      <c r="AI224" s="119">
        <v>0</v>
      </c>
      <c r="AJ224" s="119">
        <v>0</v>
      </c>
      <c r="AK224" s="125"/>
      <c r="AL224" s="125"/>
      <c r="AM224" s="259">
        <v>20000000</v>
      </c>
      <c r="AN224" s="150"/>
      <c r="AO224" s="150"/>
      <c r="AP224" s="119">
        <v>0</v>
      </c>
      <c r="AQ224" s="119">
        <v>0</v>
      </c>
      <c r="AR224" s="119">
        <v>0</v>
      </c>
      <c r="AS224" s="119">
        <v>0</v>
      </c>
      <c r="AT224" s="119">
        <v>0</v>
      </c>
      <c r="AU224" s="119">
        <v>0</v>
      </c>
      <c r="AV224" s="119">
        <v>0</v>
      </c>
      <c r="AW224" s="119">
        <v>0</v>
      </c>
      <c r="AX224" s="119">
        <v>0</v>
      </c>
      <c r="AY224" s="125"/>
      <c r="AZ224" s="152"/>
      <c r="BA224" s="138"/>
    </row>
    <row r="225" spans="1:53" s="8" customFormat="1" ht="78.75" x14ac:dyDescent="0.25">
      <c r="A225" s="229" t="s">
        <v>1467</v>
      </c>
      <c r="B225" s="126" t="s">
        <v>129</v>
      </c>
      <c r="C225" s="125">
        <v>2025</v>
      </c>
      <c r="D225" s="125" t="s">
        <v>1395</v>
      </c>
      <c r="E225" s="125"/>
      <c r="F225" s="125"/>
      <c r="G225" s="179" t="s">
        <v>1468</v>
      </c>
      <c r="H225" s="179" t="s">
        <v>202</v>
      </c>
      <c r="I225" s="179">
        <v>28.557192000000001</v>
      </c>
      <c r="J225" s="179">
        <v>-81.196241000000001</v>
      </c>
      <c r="K225" s="179" t="s">
        <v>154</v>
      </c>
      <c r="L225" s="125" t="s">
        <v>155</v>
      </c>
      <c r="M225" s="179" t="s">
        <v>1469</v>
      </c>
      <c r="N225" s="179" t="s">
        <v>1469</v>
      </c>
      <c r="O225" s="179" t="s">
        <v>219</v>
      </c>
      <c r="P225" s="129"/>
      <c r="Q225" s="129"/>
      <c r="R225" s="238" t="s">
        <v>321</v>
      </c>
      <c r="S225" s="179" t="s">
        <v>165</v>
      </c>
      <c r="T225" s="125">
        <v>2025</v>
      </c>
      <c r="U225" s="179" t="s">
        <v>199</v>
      </c>
      <c r="V225" s="125"/>
      <c r="W225" s="125"/>
      <c r="X225" s="181">
        <v>0</v>
      </c>
      <c r="Y225" s="181">
        <v>0.01</v>
      </c>
      <c r="Z225" s="181">
        <v>0</v>
      </c>
      <c r="AA225" s="181">
        <v>0</v>
      </c>
      <c r="AB225" s="181">
        <v>0</v>
      </c>
      <c r="AC225" s="181">
        <v>0</v>
      </c>
      <c r="AD225" s="125"/>
      <c r="AE225" s="119">
        <v>0</v>
      </c>
      <c r="AF225" s="119">
        <v>0</v>
      </c>
      <c r="AG225" s="119">
        <v>0</v>
      </c>
      <c r="AH225" s="119">
        <v>0</v>
      </c>
      <c r="AI225" s="119">
        <v>0</v>
      </c>
      <c r="AJ225" s="119">
        <v>0</v>
      </c>
      <c r="AK225" s="125"/>
      <c r="AL225" s="125"/>
      <c r="AM225" s="259">
        <v>56000</v>
      </c>
      <c r="AN225" s="150"/>
      <c r="AO225" s="150"/>
      <c r="AP225" s="119">
        <v>0</v>
      </c>
      <c r="AQ225" s="119">
        <v>0</v>
      </c>
      <c r="AR225" s="119">
        <v>0</v>
      </c>
      <c r="AS225" s="119">
        <v>0</v>
      </c>
      <c r="AT225" s="119">
        <v>0</v>
      </c>
      <c r="AU225" s="119">
        <v>0</v>
      </c>
      <c r="AV225" s="119">
        <v>0</v>
      </c>
      <c r="AW225" s="119">
        <v>0</v>
      </c>
      <c r="AX225" s="119">
        <v>0</v>
      </c>
      <c r="AY225" s="125"/>
      <c r="AZ225" s="152"/>
      <c r="BA225" s="138"/>
    </row>
    <row r="226" spans="1:53" s="8" customFormat="1" ht="78.75" x14ac:dyDescent="0.25">
      <c r="A226" s="216" t="s">
        <v>917</v>
      </c>
      <c r="B226" s="126" t="s">
        <v>129</v>
      </c>
      <c r="C226" s="125">
        <v>2017</v>
      </c>
      <c r="D226" s="125" t="s">
        <v>918</v>
      </c>
      <c r="E226" s="125"/>
      <c r="F226" s="125"/>
      <c r="G226" s="125" t="s">
        <v>919</v>
      </c>
      <c r="H226" s="125" t="s">
        <v>236</v>
      </c>
      <c r="I226" s="127">
        <v>29.818209100000001</v>
      </c>
      <c r="J226" s="127">
        <v>-81.393666390000007</v>
      </c>
      <c r="K226" s="125" t="s">
        <v>154</v>
      </c>
      <c r="L226" s="125" t="s">
        <v>155</v>
      </c>
      <c r="M226" s="125" t="s">
        <v>920</v>
      </c>
      <c r="N226" s="126" t="s">
        <v>920</v>
      </c>
      <c r="O226" s="125" t="s">
        <v>219</v>
      </c>
      <c r="P226" s="129"/>
      <c r="Q226" s="129"/>
      <c r="R226" s="125"/>
      <c r="S226" s="125" t="s">
        <v>137</v>
      </c>
      <c r="T226" s="125">
        <v>2017</v>
      </c>
      <c r="U226" s="125"/>
      <c r="V226" s="125"/>
      <c r="W226" s="125"/>
      <c r="X226" s="148">
        <v>0</v>
      </c>
      <c r="Y226" s="148">
        <v>0.36799999999999999</v>
      </c>
      <c r="Z226" s="148">
        <v>0</v>
      </c>
      <c r="AA226" s="148">
        <v>0</v>
      </c>
      <c r="AB226" s="148">
        <v>0</v>
      </c>
      <c r="AC226" s="148">
        <v>0</v>
      </c>
      <c r="AD226" s="125"/>
      <c r="AE226" s="119">
        <v>0</v>
      </c>
      <c r="AF226" s="119">
        <v>0</v>
      </c>
      <c r="AG226" s="119">
        <v>0</v>
      </c>
      <c r="AH226" s="119">
        <v>0</v>
      </c>
      <c r="AI226" s="119">
        <v>0</v>
      </c>
      <c r="AJ226" s="119">
        <v>0</v>
      </c>
      <c r="AK226" s="125"/>
      <c r="AL226" s="125"/>
      <c r="AM226" s="259">
        <v>100000</v>
      </c>
      <c r="AN226" s="150"/>
      <c r="AO226" s="150"/>
      <c r="AP226" s="119">
        <v>0</v>
      </c>
      <c r="AQ226" s="119">
        <v>0</v>
      </c>
      <c r="AR226" s="119">
        <v>0</v>
      </c>
      <c r="AS226" s="119">
        <v>0</v>
      </c>
      <c r="AT226" s="119">
        <v>0</v>
      </c>
      <c r="AU226" s="119">
        <v>0</v>
      </c>
      <c r="AV226" s="119">
        <v>0</v>
      </c>
      <c r="AW226" s="119">
        <v>0</v>
      </c>
      <c r="AX226" s="119">
        <v>0</v>
      </c>
      <c r="AY226" s="125"/>
      <c r="AZ226" s="152"/>
      <c r="BA226" s="138"/>
    </row>
    <row r="227" spans="1:53" s="8" customFormat="1" ht="131.25" customHeight="1" x14ac:dyDescent="0.25">
      <c r="A227" s="216" t="s">
        <v>921</v>
      </c>
      <c r="B227" s="126" t="s">
        <v>129</v>
      </c>
      <c r="C227" s="125">
        <v>2020</v>
      </c>
      <c r="D227" s="125" t="s">
        <v>922</v>
      </c>
      <c r="E227" s="125"/>
      <c r="F227" s="125"/>
      <c r="G227" s="125" t="s">
        <v>923</v>
      </c>
      <c r="H227" s="125" t="s">
        <v>924</v>
      </c>
      <c r="I227" s="127">
        <v>28.794808999999997</v>
      </c>
      <c r="J227" s="127">
        <v>-81.42059799999997</v>
      </c>
      <c r="K227" s="125" t="s">
        <v>193</v>
      </c>
      <c r="L227" s="125" t="s">
        <v>155</v>
      </c>
      <c r="M227" s="125" t="s">
        <v>925</v>
      </c>
      <c r="N227" s="126" t="s">
        <v>925</v>
      </c>
      <c r="O227" s="125" t="s">
        <v>219</v>
      </c>
      <c r="P227" s="129"/>
      <c r="Q227" s="129"/>
      <c r="R227" s="125" t="s">
        <v>321</v>
      </c>
      <c r="S227" s="125" t="s">
        <v>165</v>
      </c>
      <c r="T227" s="125">
        <v>2025</v>
      </c>
      <c r="U227" s="179" t="s">
        <v>199</v>
      </c>
      <c r="V227" s="125"/>
      <c r="W227" s="125"/>
      <c r="X227" s="148">
        <v>0</v>
      </c>
      <c r="Y227" s="148">
        <v>0</v>
      </c>
      <c r="Z227" s="148">
        <v>0</v>
      </c>
      <c r="AA227" s="148">
        <v>0</v>
      </c>
      <c r="AB227" s="148">
        <v>0</v>
      </c>
      <c r="AC227" s="148">
        <v>0</v>
      </c>
      <c r="AD227" s="125"/>
      <c r="AE227" s="119">
        <v>0</v>
      </c>
      <c r="AF227" s="119">
        <v>0</v>
      </c>
      <c r="AG227" s="119">
        <v>0</v>
      </c>
      <c r="AH227" s="119">
        <v>0</v>
      </c>
      <c r="AI227" s="119">
        <v>0</v>
      </c>
      <c r="AJ227" s="119">
        <v>0</v>
      </c>
      <c r="AK227" s="125"/>
      <c r="AL227" s="125"/>
      <c r="AM227" s="259">
        <v>0</v>
      </c>
      <c r="AN227" s="150"/>
      <c r="AO227" s="150"/>
      <c r="AP227" s="119">
        <v>0</v>
      </c>
      <c r="AQ227" s="119">
        <v>0</v>
      </c>
      <c r="AR227" s="119">
        <v>0</v>
      </c>
      <c r="AS227" s="119">
        <v>0</v>
      </c>
      <c r="AT227" s="119">
        <v>0</v>
      </c>
      <c r="AU227" s="119">
        <v>0</v>
      </c>
      <c r="AV227" s="119">
        <v>0</v>
      </c>
      <c r="AW227" s="119">
        <v>0</v>
      </c>
      <c r="AX227" s="119">
        <v>0</v>
      </c>
      <c r="AY227" s="125"/>
      <c r="AZ227" s="152"/>
      <c r="BA227" s="138"/>
    </row>
    <row r="228" spans="1:53" s="8" customFormat="1" ht="93" customHeight="1" x14ac:dyDescent="0.25">
      <c r="A228" s="229" t="s">
        <v>1470</v>
      </c>
      <c r="B228" s="126" t="s">
        <v>129</v>
      </c>
      <c r="C228" s="125">
        <v>2025</v>
      </c>
      <c r="D228" s="125" t="s">
        <v>1471</v>
      </c>
      <c r="E228" s="125" t="s">
        <v>200</v>
      </c>
      <c r="F228" s="125" t="s">
        <v>1249</v>
      </c>
      <c r="G228" s="179" t="s">
        <v>1472</v>
      </c>
      <c r="H228" s="179" t="s">
        <v>641</v>
      </c>
      <c r="I228" s="211">
        <v>28.588449000000001</v>
      </c>
      <c r="J228" s="211">
        <v>-81.507817000000003</v>
      </c>
      <c r="K228" s="179" t="s">
        <v>160</v>
      </c>
      <c r="L228" s="125" t="s">
        <v>155</v>
      </c>
      <c r="M228" s="179" t="s">
        <v>1473</v>
      </c>
      <c r="N228" s="179" t="s">
        <v>1473</v>
      </c>
      <c r="O228" s="179" t="s">
        <v>219</v>
      </c>
      <c r="P228" s="129"/>
      <c r="Q228" s="129"/>
      <c r="R228" s="212" t="s">
        <v>321</v>
      </c>
      <c r="S228" s="179" t="s">
        <v>165</v>
      </c>
      <c r="T228" s="125">
        <v>2025</v>
      </c>
      <c r="U228" s="179" t="s">
        <v>199</v>
      </c>
      <c r="V228" s="125"/>
      <c r="W228" s="125"/>
      <c r="X228" s="181">
        <v>0</v>
      </c>
      <c r="Y228" s="181">
        <v>0</v>
      </c>
      <c r="Z228" s="181">
        <v>0</v>
      </c>
      <c r="AA228" s="181">
        <v>0.01</v>
      </c>
      <c r="AB228" s="181">
        <v>0</v>
      </c>
      <c r="AC228" s="181">
        <v>0</v>
      </c>
      <c r="AD228" s="125"/>
      <c r="AE228" s="119">
        <v>0</v>
      </c>
      <c r="AF228" s="119">
        <v>0</v>
      </c>
      <c r="AG228" s="119">
        <v>0</v>
      </c>
      <c r="AH228" s="119">
        <v>0</v>
      </c>
      <c r="AI228" s="119">
        <v>0</v>
      </c>
      <c r="AJ228" s="119">
        <v>0</v>
      </c>
      <c r="AK228" s="125"/>
      <c r="AL228" s="125"/>
      <c r="AM228" s="259">
        <v>339000</v>
      </c>
      <c r="AN228" s="150"/>
      <c r="AO228" s="150"/>
      <c r="AP228" s="119">
        <v>0</v>
      </c>
      <c r="AQ228" s="119">
        <v>0</v>
      </c>
      <c r="AR228" s="119">
        <v>0</v>
      </c>
      <c r="AS228" s="119">
        <v>0</v>
      </c>
      <c r="AT228" s="119">
        <v>0</v>
      </c>
      <c r="AU228" s="119">
        <v>0</v>
      </c>
      <c r="AV228" s="119">
        <v>0</v>
      </c>
      <c r="AW228" s="119">
        <v>0</v>
      </c>
      <c r="AX228" s="119">
        <v>0</v>
      </c>
      <c r="AY228" s="125"/>
      <c r="AZ228" s="152"/>
      <c r="BA228" s="138"/>
    </row>
    <row r="229" spans="1:53" s="8" customFormat="1" ht="110.25" x14ac:dyDescent="0.25">
      <c r="A229" s="226" t="s">
        <v>926</v>
      </c>
      <c r="B229" s="179" t="s">
        <v>129</v>
      </c>
      <c r="C229" s="179">
        <v>2013</v>
      </c>
      <c r="D229" s="179" t="s">
        <v>927</v>
      </c>
      <c r="E229" s="179"/>
      <c r="F229" s="179"/>
      <c r="G229" s="179" t="s">
        <v>928</v>
      </c>
      <c r="H229" s="179" t="s">
        <v>256</v>
      </c>
      <c r="I229" s="227">
        <v>28.832593513325602</v>
      </c>
      <c r="J229" s="227">
        <v>-81.067722821049202</v>
      </c>
      <c r="K229" s="179" t="s">
        <v>195</v>
      </c>
      <c r="L229" s="179" t="s">
        <v>155</v>
      </c>
      <c r="M229" s="125" t="s">
        <v>1474</v>
      </c>
      <c r="N229" s="125" t="s">
        <v>1512</v>
      </c>
      <c r="O229" s="179" t="s">
        <v>219</v>
      </c>
      <c r="P229" s="212"/>
      <c r="Q229" s="212"/>
      <c r="R229" s="179" t="s">
        <v>161</v>
      </c>
      <c r="S229" s="179" t="s">
        <v>151</v>
      </c>
      <c r="T229" s="145">
        <v>2022</v>
      </c>
      <c r="U229" s="179" t="s">
        <v>161</v>
      </c>
      <c r="V229" s="179"/>
      <c r="W229" s="179" t="s">
        <v>226</v>
      </c>
      <c r="X229" s="180">
        <v>0</v>
      </c>
      <c r="Y229" s="180">
        <v>4</v>
      </c>
      <c r="Z229" s="181">
        <v>0</v>
      </c>
      <c r="AA229" s="181">
        <v>0</v>
      </c>
      <c r="AB229" s="180">
        <v>0</v>
      </c>
      <c r="AC229" s="182">
        <v>0</v>
      </c>
      <c r="AD229" s="179"/>
      <c r="AE229" s="119">
        <v>0</v>
      </c>
      <c r="AF229" s="119">
        <v>0</v>
      </c>
      <c r="AG229" s="119">
        <v>0</v>
      </c>
      <c r="AH229" s="119">
        <v>0</v>
      </c>
      <c r="AI229" s="119">
        <v>0</v>
      </c>
      <c r="AJ229" s="119">
        <v>0</v>
      </c>
      <c r="AK229" s="179"/>
      <c r="AL229" s="179"/>
      <c r="AM229" s="259">
        <v>44100000</v>
      </c>
      <c r="AN229" s="228"/>
      <c r="AO229" s="228"/>
      <c r="AP229" s="119">
        <v>0</v>
      </c>
      <c r="AQ229" s="119">
        <v>0</v>
      </c>
      <c r="AR229" s="119">
        <v>0</v>
      </c>
      <c r="AS229" s="119">
        <v>0</v>
      </c>
      <c r="AT229" s="119">
        <v>0</v>
      </c>
      <c r="AU229" s="119">
        <v>0</v>
      </c>
      <c r="AV229" s="119">
        <v>0</v>
      </c>
      <c r="AW229" s="119">
        <v>0</v>
      </c>
      <c r="AX229" s="119">
        <v>0</v>
      </c>
      <c r="AY229" s="125"/>
      <c r="AZ229" s="152"/>
      <c r="BA229" s="138"/>
    </row>
    <row r="230" spans="1:53" s="8" customFormat="1" ht="94.5" x14ac:dyDescent="0.25">
      <c r="A230" s="226" t="s">
        <v>929</v>
      </c>
      <c r="B230" s="179" t="s">
        <v>129</v>
      </c>
      <c r="C230" s="179">
        <v>2013</v>
      </c>
      <c r="D230" s="179" t="s">
        <v>930</v>
      </c>
      <c r="E230" s="179"/>
      <c r="F230" s="179"/>
      <c r="G230" s="179" t="s">
        <v>931</v>
      </c>
      <c r="H230" s="179" t="s">
        <v>256</v>
      </c>
      <c r="I230" s="227">
        <v>28.846631568712301</v>
      </c>
      <c r="J230" s="227">
        <v>-81.060830054320903</v>
      </c>
      <c r="K230" s="179" t="s">
        <v>195</v>
      </c>
      <c r="L230" s="179" t="s">
        <v>155</v>
      </c>
      <c r="M230" s="125" t="s">
        <v>1475</v>
      </c>
      <c r="N230" s="125" t="s">
        <v>1513</v>
      </c>
      <c r="O230" s="179" t="s">
        <v>219</v>
      </c>
      <c r="P230" s="212"/>
      <c r="Q230" s="212"/>
      <c r="R230" s="126" t="s">
        <v>161</v>
      </c>
      <c r="S230" s="179" t="s">
        <v>151</v>
      </c>
      <c r="T230" s="145">
        <v>2022</v>
      </c>
      <c r="U230" s="126" t="s">
        <v>161</v>
      </c>
      <c r="V230" s="179"/>
      <c r="W230" s="179" t="s">
        <v>226</v>
      </c>
      <c r="X230" s="181">
        <v>0</v>
      </c>
      <c r="Y230" s="181">
        <v>4</v>
      </c>
      <c r="Z230" s="181">
        <v>0</v>
      </c>
      <c r="AA230" s="181">
        <v>0</v>
      </c>
      <c r="AB230" s="180">
        <v>0</v>
      </c>
      <c r="AC230" s="182">
        <v>0</v>
      </c>
      <c r="AD230" s="179"/>
      <c r="AE230" s="119">
        <v>0</v>
      </c>
      <c r="AF230" s="119">
        <v>0</v>
      </c>
      <c r="AG230" s="119">
        <v>0</v>
      </c>
      <c r="AH230" s="119">
        <v>0</v>
      </c>
      <c r="AI230" s="119">
        <v>0</v>
      </c>
      <c r="AJ230" s="119">
        <v>0</v>
      </c>
      <c r="AK230" s="179"/>
      <c r="AL230" s="179"/>
      <c r="AM230" s="259">
        <v>40500000</v>
      </c>
      <c r="AN230" s="228"/>
      <c r="AO230" s="228"/>
      <c r="AP230" s="119">
        <v>0</v>
      </c>
      <c r="AQ230" s="119">
        <v>0</v>
      </c>
      <c r="AR230" s="119">
        <v>0</v>
      </c>
      <c r="AS230" s="119">
        <v>0</v>
      </c>
      <c r="AT230" s="119">
        <v>0</v>
      </c>
      <c r="AU230" s="119">
        <v>0</v>
      </c>
      <c r="AV230" s="119">
        <v>0</v>
      </c>
      <c r="AW230" s="119">
        <v>0</v>
      </c>
      <c r="AX230" s="119">
        <v>0</v>
      </c>
      <c r="AY230" s="125"/>
      <c r="AZ230" s="152"/>
      <c r="BA230" s="138"/>
    </row>
    <row r="231" spans="1:53" s="8" customFormat="1" ht="94.5" x14ac:dyDescent="0.25">
      <c r="A231" s="226" t="s">
        <v>932</v>
      </c>
      <c r="B231" s="179" t="s">
        <v>129</v>
      </c>
      <c r="C231" s="179">
        <v>2013</v>
      </c>
      <c r="D231" s="179" t="s">
        <v>933</v>
      </c>
      <c r="E231" s="179"/>
      <c r="F231" s="179"/>
      <c r="G231" s="179" t="s">
        <v>934</v>
      </c>
      <c r="H231" s="179" t="s">
        <v>935</v>
      </c>
      <c r="I231" s="227">
        <v>28.9467123403542</v>
      </c>
      <c r="J231" s="227">
        <v>-81.338911121002695</v>
      </c>
      <c r="K231" s="179" t="s">
        <v>132</v>
      </c>
      <c r="L231" s="179" t="s">
        <v>155</v>
      </c>
      <c r="M231" s="126" t="s">
        <v>1476</v>
      </c>
      <c r="N231" s="126" t="s">
        <v>1477</v>
      </c>
      <c r="O231" s="179" t="s">
        <v>219</v>
      </c>
      <c r="P231" s="212"/>
      <c r="Q231" s="212"/>
      <c r="R231" s="179" t="s">
        <v>161</v>
      </c>
      <c r="S231" s="179" t="s">
        <v>151</v>
      </c>
      <c r="T231" s="145">
        <v>2022</v>
      </c>
      <c r="U231" s="179" t="s">
        <v>161</v>
      </c>
      <c r="V231" s="179"/>
      <c r="W231" s="179" t="s">
        <v>226</v>
      </c>
      <c r="X231" s="181">
        <v>0</v>
      </c>
      <c r="Y231" s="180">
        <v>2.4</v>
      </c>
      <c r="Z231" s="181">
        <v>0</v>
      </c>
      <c r="AA231" s="181">
        <v>0</v>
      </c>
      <c r="AB231" s="180">
        <v>0</v>
      </c>
      <c r="AC231" s="182">
        <v>0</v>
      </c>
      <c r="AD231" s="179"/>
      <c r="AE231" s="119">
        <v>0</v>
      </c>
      <c r="AF231" s="119">
        <v>0</v>
      </c>
      <c r="AG231" s="119">
        <v>0</v>
      </c>
      <c r="AH231" s="119">
        <v>0</v>
      </c>
      <c r="AI231" s="119">
        <v>0</v>
      </c>
      <c r="AJ231" s="119">
        <v>0</v>
      </c>
      <c r="AK231" s="179"/>
      <c r="AL231" s="179"/>
      <c r="AM231" s="259">
        <v>4400000</v>
      </c>
      <c r="AN231" s="228"/>
      <c r="AO231" s="228"/>
      <c r="AP231" s="119">
        <v>0</v>
      </c>
      <c r="AQ231" s="119">
        <v>0</v>
      </c>
      <c r="AR231" s="119">
        <v>0</v>
      </c>
      <c r="AS231" s="119">
        <v>0</v>
      </c>
      <c r="AT231" s="119">
        <v>0</v>
      </c>
      <c r="AU231" s="119">
        <v>0</v>
      </c>
      <c r="AV231" s="119">
        <v>0</v>
      </c>
      <c r="AW231" s="119">
        <v>0</v>
      </c>
      <c r="AX231" s="119">
        <v>0</v>
      </c>
      <c r="AY231" s="125"/>
      <c r="AZ231" s="152"/>
      <c r="BA231" s="138"/>
    </row>
    <row r="232" spans="1:53" s="8" customFormat="1" ht="78.75" x14ac:dyDescent="0.25">
      <c r="A232" s="216" t="s">
        <v>936</v>
      </c>
      <c r="B232" s="126" t="s">
        <v>129</v>
      </c>
      <c r="C232" s="125">
        <v>2019</v>
      </c>
      <c r="D232" s="125" t="s">
        <v>937</v>
      </c>
      <c r="E232" s="125"/>
      <c r="F232" s="125"/>
      <c r="G232" s="125" t="s">
        <v>938</v>
      </c>
      <c r="H232" s="125" t="s">
        <v>256</v>
      </c>
      <c r="I232" s="127">
        <v>28.989547000000002</v>
      </c>
      <c r="J232" s="127">
        <v>-81.270752999999999</v>
      </c>
      <c r="K232" s="125" t="s">
        <v>195</v>
      </c>
      <c r="L232" s="125" t="s">
        <v>155</v>
      </c>
      <c r="M232" s="125" t="s">
        <v>939</v>
      </c>
      <c r="N232" s="126" t="s">
        <v>940</v>
      </c>
      <c r="O232" s="125" t="s">
        <v>219</v>
      </c>
      <c r="P232" s="129"/>
      <c r="Q232" s="129"/>
      <c r="R232" s="125" t="s">
        <v>161</v>
      </c>
      <c r="S232" s="125" t="s">
        <v>151</v>
      </c>
      <c r="T232" s="125">
        <v>2019</v>
      </c>
      <c r="U232" s="125" t="s">
        <v>161</v>
      </c>
      <c r="V232" s="125"/>
      <c r="W232" s="125" t="s">
        <v>226</v>
      </c>
      <c r="X232" s="148">
        <v>0</v>
      </c>
      <c r="Y232" s="148">
        <v>0</v>
      </c>
      <c r="Z232" s="148">
        <v>0</v>
      </c>
      <c r="AA232" s="148">
        <v>0</v>
      </c>
      <c r="AB232" s="148">
        <v>0</v>
      </c>
      <c r="AC232" s="148">
        <v>0</v>
      </c>
      <c r="AD232" s="125"/>
      <c r="AE232" s="119">
        <v>0</v>
      </c>
      <c r="AF232" s="119">
        <v>0</v>
      </c>
      <c r="AG232" s="119">
        <v>0</v>
      </c>
      <c r="AH232" s="119">
        <v>0</v>
      </c>
      <c r="AI232" s="119">
        <v>0</v>
      </c>
      <c r="AJ232" s="119">
        <v>0</v>
      </c>
      <c r="AK232" s="125"/>
      <c r="AL232" s="125"/>
      <c r="AM232" s="259">
        <v>0</v>
      </c>
      <c r="AN232" s="150"/>
      <c r="AO232" s="150"/>
      <c r="AP232" s="119">
        <v>0</v>
      </c>
      <c r="AQ232" s="119">
        <v>0</v>
      </c>
      <c r="AR232" s="119">
        <v>0</v>
      </c>
      <c r="AS232" s="119">
        <v>0</v>
      </c>
      <c r="AT232" s="119">
        <v>0</v>
      </c>
      <c r="AU232" s="119">
        <v>0</v>
      </c>
      <c r="AV232" s="119">
        <v>0</v>
      </c>
      <c r="AW232" s="119">
        <v>0</v>
      </c>
      <c r="AX232" s="119">
        <v>0</v>
      </c>
      <c r="AY232" s="125"/>
      <c r="AZ232" s="152"/>
      <c r="BA232" s="138"/>
    </row>
    <row r="233" spans="1:53" s="8" customFormat="1" ht="220.5" x14ac:dyDescent="0.25">
      <c r="A233" s="216" t="s">
        <v>941</v>
      </c>
      <c r="B233" s="126" t="s">
        <v>129</v>
      </c>
      <c r="C233" s="125">
        <v>2017</v>
      </c>
      <c r="D233" s="125" t="s">
        <v>942</v>
      </c>
      <c r="E233" s="125"/>
      <c r="F233" s="125"/>
      <c r="G233" s="125" t="s">
        <v>943</v>
      </c>
      <c r="H233" s="125" t="s">
        <v>236</v>
      </c>
      <c r="I233" s="127">
        <v>30.089770999999999</v>
      </c>
      <c r="J233" s="127">
        <v>-81.628651000000005</v>
      </c>
      <c r="K233" s="125" t="s">
        <v>160</v>
      </c>
      <c r="L233" s="125" t="s">
        <v>155</v>
      </c>
      <c r="M233" s="125" t="s">
        <v>944</v>
      </c>
      <c r="N233" s="126" t="s">
        <v>945</v>
      </c>
      <c r="O233" s="125" t="s">
        <v>219</v>
      </c>
      <c r="P233" s="129"/>
      <c r="Q233" s="129"/>
      <c r="R233" s="125"/>
      <c r="S233" s="125" t="s">
        <v>137</v>
      </c>
      <c r="T233" s="125">
        <v>2017</v>
      </c>
      <c r="U233" s="125"/>
      <c r="V233" s="125"/>
      <c r="W233" s="125"/>
      <c r="X233" s="148">
        <v>0</v>
      </c>
      <c r="Y233" s="148">
        <v>0</v>
      </c>
      <c r="Z233" s="148">
        <v>0</v>
      </c>
      <c r="AA233" s="148">
        <v>0.23300000000000001</v>
      </c>
      <c r="AB233" s="148">
        <v>0</v>
      </c>
      <c r="AC233" s="148">
        <v>0</v>
      </c>
      <c r="AD233" s="125"/>
      <c r="AE233" s="119">
        <v>0</v>
      </c>
      <c r="AF233" s="119">
        <v>0</v>
      </c>
      <c r="AG233" s="119">
        <v>0</v>
      </c>
      <c r="AH233" s="119">
        <v>0</v>
      </c>
      <c r="AI233" s="119">
        <v>0</v>
      </c>
      <c r="AJ233" s="119">
        <v>0</v>
      </c>
      <c r="AK233" s="125"/>
      <c r="AL233" s="125"/>
      <c r="AM233" s="259">
        <v>1400000</v>
      </c>
      <c r="AN233" s="150"/>
      <c r="AO233" s="150"/>
      <c r="AP233" s="119">
        <v>0</v>
      </c>
      <c r="AQ233" s="119">
        <v>0</v>
      </c>
      <c r="AR233" s="119">
        <v>0</v>
      </c>
      <c r="AS233" s="119">
        <v>0</v>
      </c>
      <c r="AT233" s="119">
        <v>0</v>
      </c>
      <c r="AU233" s="119">
        <v>0</v>
      </c>
      <c r="AV233" s="119">
        <v>0</v>
      </c>
      <c r="AW233" s="119">
        <v>0</v>
      </c>
      <c r="AX233" s="119">
        <v>0</v>
      </c>
      <c r="AY233" s="125"/>
      <c r="AZ233" s="152"/>
      <c r="BA233" s="138"/>
    </row>
    <row r="234" spans="1:53" s="8" customFormat="1" ht="95.25" thickBot="1" x14ac:dyDescent="0.3">
      <c r="A234" s="242" t="s">
        <v>946</v>
      </c>
      <c r="B234" s="243" t="s">
        <v>129</v>
      </c>
      <c r="C234" s="244">
        <v>2015</v>
      </c>
      <c r="D234" s="244" t="s">
        <v>947</v>
      </c>
      <c r="E234" s="244" t="s">
        <v>200</v>
      </c>
      <c r="F234" s="244">
        <v>25339</v>
      </c>
      <c r="G234" s="244" t="s">
        <v>948</v>
      </c>
      <c r="H234" s="244" t="s">
        <v>1478</v>
      </c>
      <c r="I234" s="245">
        <v>28.710090000000008</v>
      </c>
      <c r="J234" s="245">
        <v>-81.275641999999991</v>
      </c>
      <c r="K234" s="244" t="s">
        <v>447</v>
      </c>
      <c r="L234" s="244" t="s">
        <v>155</v>
      </c>
      <c r="M234" s="244" t="s">
        <v>949</v>
      </c>
      <c r="N234" s="243" t="s">
        <v>949</v>
      </c>
      <c r="O234" s="244" t="s">
        <v>219</v>
      </c>
      <c r="P234" s="246"/>
      <c r="Q234" s="246"/>
      <c r="R234" s="244" t="s">
        <v>321</v>
      </c>
      <c r="S234" s="244" t="s">
        <v>165</v>
      </c>
      <c r="T234" s="244">
        <v>2025</v>
      </c>
      <c r="U234" s="244"/>
      <c r="V234" s="244"/>
      <c r="W234" s="166"/>
      <c r="X234" s="172">
        <v>0</v>
      </c>
      <c r="Y234" s="172">
        <v>2.2000000000000002</v>
      </c>
      <c r="Z234" s="172">
        <v>0</v>
      </c>
      <c r="AA234" s="172">
        <v>0</v>
      </c>
      <c r="AB234" s="172">
        <v>0</v>
      </c>
      <c r="AC234" s="172">
        <v>0</v>
      </c>
      <c r="AD234" s="244"/>
      <c r="AE234" s="279">
        <v>0</v>
      </c>
      <c r="AF234" s="279">
        <v>0</v>
      </c>
      <c r="AG234" s="279">
        <v>0</v>
      </c>
      <c r="AH234" s="279">
        <v>0</v>
      </c>
      <c r="AI234" s="279">
        <v>0</v>
      </c>
      <c r="AJ234" s="279">
        <v>0</v>
      </c>
      <c r="AK234" s="247" t="s">
        <v>158</v>
      </c>
      <c r="AL234" s="244"/>
      <c r="AM234" s="264">
        <v>9236950</v>
      </c>
      <c r="AN234" s="248"/>
      <c r="AO234" s="248"/>
      <c r="AP234" s="279">
        <v>0</v>
      </c>
      <c r="AQ234" s="279">
        <v>0</v>
      </c>
      <c r="AR234" s="279">
        <v>0</v>
      </c>
      <c r="AS234" s="279">
        <v>0</v>
      </c>
      <c r="AT234" s="279">
        <v>0</v>
      </c>
      <c r="AU234" s="279">
        <v>0</v>
      </c>
      <c r="AV234" s="279">
        <v>0</v>
      </c>
      <c r="AW234" s="279">
        <v>0</v>
      </c>
      <c r="AX234" s="279">
        <v>0</v>
      </c>
      <c r="AY234" s="244"/>
      <c r="AZ234" s="152"/>
      <c r="BA234" s="138"/>
    </row>
    <row r="235" spans="1:53" s="8" customFormat="1" ht="16.5" thickBot="1" x14ac:dyDescent="0.3">
      <c r="A235" s="109" t="s">
        <v>1499</v>
      </c>
      <c r="B235" s="113"/>
      <c r="C235" s="114"/>
      <c r="D235" s="113"/>
      <c r="E235" s="113"/>
      <c r="F235" s="113"/>
      <c r="G235" s="113"/>
      <c r="H235" s="113"/>
      <c r="I235" s="115"/>
      <c r="J235" s="115"/>
      <c r="K235" s="113"/>
      <c r="L235" s="113"/>
      <c r="M235" s="113"/>
      <c r="N235" s="113"/>
      <c r="O235" s="113"/>
      <c r="P235" s="116"/>
      <c r="Q235" s="116"/>
      <c r="R235" s="113"/>
      <c r="S235" s="113"/>
      <c r="T235" s="114"/>
      <c r="U235" s="113"/>
      <c r="V235" s="113"/>
      <c r="W235" s="276" t="s">
        <v>1112</v>
      </c>
      <c r="X235" s="277">
        <f t="shared" ref="X235:AC235" si="2">SUBTOTAL(109,X22:X234)</f>
        <v>0</v>
      </c>
      <c r="Y235" s="277">
        <f t="shared" si="2"/>
        <v>249.2125852191781</v>
      </c>
      <c r="Z235" s="277">
        <f t="shared" si="2"/>
        <v>0.8</v>
      </c>
      <c r="AA235" s="277">
        <f t="shared" si="2"/>
        <v>148.72506849315067</v>
      </c>
      <c r="AB235" s="277">
        <f t="shared" si="2"/>
        <v>258.21899999999999</v>
      </c>
      <c r="AC235" s="277">
        <f t="shared" si="2"/>
        <v>5</v>
      </c>
      <c r="AD235" s="113"/>
      <c r="AE235" s="278">
        <f t="shared" ref="AE235:AJ235" si="3">SUBTOTAL(109,AE22:AE234)</f>
        <v>0</v>
      </c>
      <c r="AF235" s="278">
        <f t="shared" si="3"/>
        <v>0</v>
      </c>
      <c r="AG235" s="278">
        <f t="shared" si="3"/>
        <v>0</v>
      </c>
      <c r="AH235" s="278">
        <f t="shared" si="3"/>
        <v>0</v>
      </c>
      <c r="AI235" s="278">
        <f t="shared" si="3"/>
        <v>0</v>
      </c>
      <c r="AJ235" s="278">
        <f t="shared" si="3"/>
        <v>0</v>
      </c>
      <c r="AK235" s="23"/>
      <c r="AL235" s="23"/>
      <c r="AM235" s="280">
        <f>SUBTOTAL(109,AM22:AM234)</f>
        <v>4740707741</v>
      </c>
      <c r="AN235" s="275"/>
      <c r="AO235" s="275"/>
      <c r="AP235" s="278">
        <f>SUBTOTAL(109,AP22:AP234)</f>
        <v>0</v>
      </c>
      <c r="AQ235" s="278">
        <f t="shared" ref="AQ235:AX235" si="4">SUBTOTAL(109,AQ22:AQ234)</f>
        <v>0</v>
      </c>
      <c r="AR235" s="278">
        <f t="shared" si="4"/>
        <v>0</v>
      </c>
      <c r="AS235" s="278">
        <f t="shared" si="4"/>
        <v>0</v>
      </c>
      <c r="AT235" s="278">
        <f t="shared" si="4"/>
        <v>0</v>
      </c>
      <c r="AU235" s="278">
        <f t="shared" si="4"/>
        <v>0</v>
      </c>
      <c r="AV235" s="278">
        <f t="shared" si="4"/>
        <v>0</v>
      </c>
      <c r="AW235" s="278">
        <f t="shared" si="4"/>
        <v>0</v>
      </c>
      <c r="AX235" s="278">
        <f t="shared" si="4"/>
        <v>0</v>
      </c>
      <c r="AY235" s="113"/>
      <c r="AZ235" s="113"/>
      <c r="BA235" s="9"/>
    </row>
    <row r="236" spans="1:53" x14ac:dyDescent="0.25">
      <c r="A236" s="76"/>
      <c r="B236" s="76"/>
      <c r="C236" s="77"/>
      <c r="D236" s="76"/>
      <c r="E236" s="76"/>
      <c r="F236" s="76"/>
      <c r="G236" s="76"/>
      <c r="H236" s="76"/>
      <c r="I236" s="76"/>
      <c r="J236" s="76"/>
      <c r="K236" s="77"/>
      <c r="L236" s="77"/>
      <c r="M236" s="77"/>
      <c r="N236" s="77"/>
      <c r="O236" s="76"/>
      <c r="P236" s="78"/>
      <c r="Q236" s="78"/>
      <c r="R236" s="76"/>
      <c r="S236" s="76"/>
      <c r="T236" s="76"/>
      <c r="U236" s="76"/>
      <c r="V236" s="76"/>
      <c r="W236" s="76"/>
      <c r="X236" s="76"/>
      <c r="Y236" s="79"/>
      <c r="Z236" s="79"/>
      <c r="AA236" s="79"/>
      <c r="AB236" s="79"/>
      <c r="AC236" s="79"/>
      <c r="AD236" s="76"/>
      <c r="AE236" s="76"/>
      <c r="AF236" s="76"/>
      <c r="AG236" s="76"/>
      <c r="AH236" s="76"/>
      <c r="AI236" s="76"/>
      <c r="AJ236" s="76"/>
      <c r="AK236" s="76"/>
      <c r="AL236" s="80"/>
      <c r="AM236" s="76"/>
      <c r="AN236" s="76"/>
      <c r="AO236" s="76"/>
      <c r="AP236" s="76"/>
      <c r="AQ236" s="76"/>
      <c r="AR236" s="76"/>
      <c r="AS236" s="76"/>
      <c r="AT236" s="76"/>
      <c r="AU236" s="76"/>
      <c r="AV236" s="76"/>
      <c r="AW236" s="76"/>
      <c r="AX236" s="76"/>
      <c r="AY236" s="76"/>
      <c r="AZ236" s="76"/>
      <c r="BA236" s="76"/>
    </row>
  </sheetData>
  <sheetProtection formatCells="0" formatColumns="0" formatRows="0" insertColumns="0" insertRows="0" insertHyperlinks="0" sort="0" autoFilter="0" pivotTables="0"/>
  <protectedRanges>
    <protectedRange sqref="AS20:AS21" name="Total State Funding"/>
    <protectedRange sqref="AS10 AS16 AV14 AS14 AS12" name="Total State Funding_1"/>
    <protectedRange sqref="AS7" name="Total State Funding_1_1"/>
    <protectedRange sqref="AT9" name="Total State Funding_1_1_1"/>
    <protectedRange sqref="AV15" name="Total State Funding_1_2"/>
  </protectedRanges>
  <dataConsolidate/>
  <mergeCells count="6">
    <mergeCell ref="AY1:AZ1"/>
    <mergeCell ref="A1:Q1"/>
    <mergeCell ref="R1:W1"/>
    <mergeCell ref="X1:AC1"/>
    <mergeCell ref="AD1:AL1"/>
    <mergeCell ref="AM1:AX1"/>
  </mergeCells>
  <dataValidations count="15">
    <dataValidation allowBlank="1" sqref="F135:F166 F22:F30" xr:uid="{A7A9863D-942F-43CC-9052-A6D3CD47C66E}"/>
    <dataValidation errorStyle="warning" allowBlank="1" showErrorMessage="1" errorTitle="Primary MFL Supported" error="If a Recovery or Prevention Strategy (RPS) is listed, you must select from the drop down of MFLs within that RPS. If no RPS is listed, you may type in any MFL within the region." promptTitle="Primary MFL Supported" prompt="If a Recovery or Prevention Strategy (RPS) is listed, you must select from the drop down of MFLs within that RPS. If no RPS is listed, you may type in any MFL within the region." sqref="U5:U21" xr:uid="{00000000-0002-0000-0100-000002000000}"/>
    <dataValidation allowBlank="1" showErrorMessage="1" sqref="AN3:AO3 AN5:AO21" xr:uid="{00000000-0002-0000-0100-000003000000}"/>
    <dataValidation operator="greaterThanOrEqual" allowBlank="1" showErrorMessage="1" sqref="AM20:AM21 AF20:AJ20 AR14 AM8 AR10 AM235 AE20:AE21 AM232 AM227 AM218 AF21:AG21 AE4 AE12 AE16:AE17 AF6:AF9 AG11:AJ11 AV12:AV13 AT17:AT19 AP20:AR21 AV6:AV10 AV16:AV19 AR12 AR16 AR18:AS18 AT20:AX21 AT15 AT13 AT10:AT11 AQ8 AS8:AT8 AU5 AR5:AR7 AS5:AT6 AW5:AX19 AF11:AF17 AG10 AG6:AG7 AG3:AJ4 AP235:AX235 AE235:AJ235" xr:uid="{00000000-0002-0000-0100-000004000000}"/>
    <dataValidation showErrorMessage="1" sqref="AD5:AD17 AD20:AD21" xr:uid="{00000000-0002-0000-0100-000005000000}"/>
    <dataValidation operator="lessThan" allowBlank="1" showInputMessage="1" showErrorMessage="1" sqref="Q5:Q12 Q17:Q21" xr:uid="{00000000-0002-0000-0100-000006000000}"/>
    <dataValidation operator="greaterThan" allowBlank="1" showErrorMessage="1" sqref="P5:P12 P17:P21" xr:uid="{00000000-0002-0000-0100-000007000000}"/>
    <dataValidation type="whole" allowBlank="1" showErrorMessage="1" sqref="C5:C12 C17:C21" xr:uid="{00000000-0002-0000-0100-000009000000}">
      <formula1>1990</formula1>
      <formula2>2100</formula2>
    </dataValidation>
    <dataValidation type="decimal" allowBlank="1" showInputMessage="1" showErrorMessage="1" errorTitle="Out of Range" error="Please ensure your data is within the specified range (-100 to -60)." sqref="J5:J12 J17:J21" xr:uid="{00000000-0002-0000-0100-00000A000000}">
      <formula1>-87.7</formula1>
      <formula2>-80</formula2>
    </dataValidation>
    <dataValidation type="decimal" allowBlank="1" showInputMessage="1" showErrorMessage="1" errorTitle="Out of Range" error="Please ensure data is within the specified range (0 to 50)." sqref="I5:I12 I17:I21" xr:uid="{00000000-0002-0000-0100-00000B000000}">
      <formula1>24.6</formula1>
      <formula2>31</formula2>
    </dataValidation>
    <dataValidation type="whole" allowBlank="1" showInputMessage="1" showErrorMessage="1" errorTitle="Out of Range" error="Please ensure the year is between 1990 and 2100." sqref="T5:T11 T14:T21" xr:uid="{00000000-0002-0000-0100-00000D000000}">
      <formula1>1990</formula1>
      <formula2>2100</formula2>
    </dataValidation>
    <dataValidation type="decimal" allowBlank="1" showInputMessage="1" showErrorMessage="1" sqref="I3 I22:I235 I13:I15" xr:uid="{1CADEA9D-FA67-4103-BF95-13E798600A8A}">
      <formula1>24.45</formula1>
      <formula2>31</formula2>
    </dataValidation>
    <dataValidation type="decimal" allowBlank="1" showInputMessage="1" showErrorMessage="1" sqref="J3 J22:J235 J13:J15" xr:uid="{AB279B37-13BC-41B2-977B-DD6B1F655A57}">
      <formula1>-87.6333</formula1>
      <formula2>-80.0333</formula2>
    </dataValidation>
    <dataValidation operator="greaterThan" allowBlank="1" showInputMessage="1" showErrorMessage="1" sqref="P22:P235 P13:P15" xr:uid="{CFB5086D-6389-4E24-BC22-F1D48A94ADBC}"/>
    <dataValidation type="list" allowBlank="1" showInputMessage="1" showErrorMessage="1" errorTitle="Must select from Menu" error="You may only use an item from the Drop Down Menu." sqref="AL5:AL21" xr:uid="{00000000-0002-0000-0100-00000C000000}">
      <formula1>"WRD,WSD"</formula1>
    </dataValidation>
  </dataValidations>
  <printOptions horizontalCentered="1" gridLines="1"/>
  <pageMargins left="0.25" right="0.25" top="0.75" bottom="0.75" header="0.3" footer="0.3"/>
  <pageSetup paperSize="3" scale="55" fitToWidth="0" fitToHeight="0" orientation="landscape" r:id="rId1"/>
  <headerFooter alignWithMargins="0">
    <oddHeader>&amp;C&amp;"Arial,Bold"&amp;14&amp;K000000SJRWMD 
DRAFT 2027 &amp;K01+000WRDWP Project List</oddHeader>
    <oddFooter>&amp;LTemplate Created by DEP/OWP&amp;C&amp;P of &amp;N&amp;RPrinted on &amp;D &amp;T</oddFooter>
  </headerFooter>
  <tableParts count="1">
    <tablePart r:id="rId2"/>
  </tableParts>
  <extLst>
    <ext xmlns:x14="http://schemas.microsoft.com/office/spreadsheetml/2009/9/main" uri="{CCE6A557-97BC-4b89-ADB6-D9C93CAAB3DF}">
      <x14:dataValidations xmlns:xm="http://schemas.microsoft.com/office/excel/2006/main" count="7">
        <x14:dataValidation type="list" showErrorMessage="1" errorTitle="Must select from Menu" error="You may only use an item from the Drop Down Menu. " xr:uid="{00000000-0002-0000-0100-00000E000000}">
          <x14:formula1>
            <xm:f>OFFSET(LISTS!$B$2,1,,COUNTA(LISTS!$B:$B)-1,1)</xm:f>
          </x14:formula1>
          <xm:sqref>B20:B21</xm:sqref>
        </x14:dataValidation>
        <x14:dataValidation type="list" showErrorMessage="1" errorTitle="Must select from Menu" error="You may only use an item from the Drop Down Menu." xr:uid="{00000000-0002-0000-0100-000010000000}">
          <x14:formula1>
            <xm:f>'Drop Down Lists'!$E$2:$E$3</xm:f>
          </x14:formula1>
          <xm:sqref>L20:L21</xm:sqref>
        </x14:dataValidation>
        <x14:dataValidation type="list" showErrorMessage="1" errorTitle="Must select from Menu" error="You may only use an item from the Drop Down Menu." xr:uid="{00000000-0002-0000-0100-000012000000}">
          <x14:formula1>
            <xm:f>'Drop Down Lists'!$A$2:$A$19</xm:f>
          </x14:formula1>
          <xm:sqref>K20:K21</xm:sqref>
        </x14:dataValidation>
        <x14:dataValidation type="list" allowBlank="1" showInputMessage="1" showErrorMessage="1" errorTitle="Must select from Menu" error="You may only use an item from the Drop Down Menu." xr:uid="{00000000-0002-0000-0100-000013000000}">
          <x14:formula1>
            <xm:f>'Drop Down Lists'!$E$26:$E$36</xm:f>
          </x14:formula1>
          <xm:sqref>W20:W21</xm:sqref>
        </x14:dataValidation>
        <x14:dataValidation type="list" allowBlank="1" showInputMessage="1" showErrorMessage="1" errorTitle="Select Option" error="Only &quot;Phased&quot; or &quot;Linked&quot; will be accepted. Blanks are OK." promptTitle="Phased or Linked" prompt="Select either Phased or Linked. If neither, Leave Blank." xr:uid="{D8B20B33-DAF0-4D7E-B1B6-8DFC88FD3815}">
          <x14:formula1>
            <xm:f>'Drop Down Lists'!$G$2:$G$3</xm:f>
          </x14:formula1>
          <xm:sqref>E20:E21</xm:sqref>
        </x14:dataValidation>
        <x14:dataValidation type="list" showErrorMessage="1" errorTitle="Must select from Menu" error="You may only use an item from the Drop Down Menu." xr:uid="{00000000-0002-0000-0100-000011000000}">
          <x14:formula1>
            <xm:f>'Drop Down Lists'!$C$2:$C$8</xm:f>
          </x14:formula1>
          <xm:sqref>O20:O21</xm:sqref>
        </x14:dataValidation>
        <x14:dataValidation type="list" showInputMessage="1" showErrorMessage="1" errorTitle="Must select from Menu" error="You may only use an item from the Drop Down Menu." xr:uid="{00000000-0002-0000-0100-00000F000000}">
          <x14:formula1>
            <xm:f>'Drop Down Lists'!$C$26:$C$52</xm:f>
          </x14:formula1>
          <xm:sqref>S20:S21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heetViews>
  <sheetFormatPr defaultRowHeight="15" x14ac:dyDescent="0.25"/>
  <cols>
    <col min="1" max="1" width="44.7109375" bestFit="1" customWidth="1"/>
    <col min="2" max="2" width="19.5703125" bestFit="1" customWidth="1"/>
    <col min="3" max="3" width="18.28515625" bestFit="1" customWidth="1"/>
    <col min="4" max="4" width="17" bestFit="1" customWidth="1"/>
    <col min="5" max="5" width="17.7109375" bestFit="1" customWidth="1"/>
    <col min="6" max="6" width="33.28515625" bestFit="1" customWidth="1"/>
  </cols>
  <sheetData>
    <row r="1" spans="1:5" x14ac:dyDescent="0.25">
      <c r="A1" s="49" t="s">
        <v>36</v>
      </c>
      <c r="B1" t="s">
        <v>951</v>
      </c>
    </row>
    <row r="3" spans="1:5" ht="75" x14ac:dyDescent="0.25">
      <c r="A3" s="54" t="s">
        <v>17</v>
      </c>
      <c r="B3" s="53" t="s">
        <v>952</v>
      </c>
      <c r="C3" s="53" t="s">
        <v>953</v>
      </c>
      <c r="D3" s="53" t="s">
        <v>954</v>
      </c>
      <c r="E3" s="53" t="s">
        <v>955</v>
      </c>
    </row>
    <row r="4" spans="1:5" x14ac:dyDescent="0.25">
      <c r="A4" s="50" t="s">
        <v>956</v>
      </c>
      <c r="B4" s="51">
        <v>0</v>
      </c>
      <c r="C4" s="52"/>
      <c r="D4" s="52"/>
      <c r="E4" s="52">
        <v>0</v>
      </c>
    </row>
    <row r="5" spans="1:5" x14ac:dyDescent="0.25">
      <c r="A5" s="50" t="s">
        <v>957</v>
      </c>
      <c r="B5" s="51">
        <v>0</v>
      </c>
      <c r="C5" s="52"/>
      <c r="D5" s="52"/>
      <c r="E5" s="52">
        <v>0</v>
      </c>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workbookViewId="0">
      <selection activeCell="F32" sqref="F32"/>
    </sheetView>
  </sheetViews>
  <sheetFormatPr defaultRowHeight="15" x14ac:dyDescent="0.25"/>
  <cols>
    <col min="1" max="1" width="27.7109375" bestFit="1" customWidth="1"/>
    <col min="2" max="2" width="19.5703125" bestFit="1" customWidth="1"/>
    <col min="3" max="3" width="18.28515625" bestFit="1" customWidth="1"/>
    <col min="4" max="4" width="17" bestFit="1" customWidth="1"/>
    <col min="5" max="5" width="17.7109375" bestFit="1" customWidth="1"/>
    <col min="6" max="6" width="33.28515625" bestFit="1" customWidth="1"/>
  </cols>
  <sheetData>
    <row r="1" spans="1:5" x14ac:dyDescent="0.25">
      <c r="A1" s="49" t="s">
        <v>29</v>
      </c>
      <c r="B1" t="s">
        <v>951</v>
      </c>
    </row>
    <row r="3" spans="1:5" ht="75" x14ac:dyDescent="0.25">
      <c r="A3" s="54" t="s">
        <v>17</v>
      </c>
      <c r="B3" s="53" t="s">
        <v>952</v>
      </c>
      <c r="C3" s="53" t="s">
        <v>953</v>
      </c>
      <c r="D3" s="53" t="s">
        <v>954</v>
      </c>
      <c r="E3" s="53" t="s">
        <v>955</v>
      </c>
    </row>
    <row r="4" spans="1:5" x14ac:dyDescent="0.25">
      <c r="A4" s="50" t="s">
        <v>956</v>
      </c>
      <c r="B4" s="51">
        <v>0</v>
      </c>
      <c r="C4" s="52"/>
      <c r="D4" s="52"/>
      <c r="E4" s="52">
        <v>0</v>
      </c>
    </row>
    <row r="5" spans="1:5" x14ac:dyDescent="0.25">
      <c r="A5" s="50" t="s">
        <v>957</v>
      </c>
      <c r="B5" s="51">
        <v>0</v>
      </c>
      <c r="C5" s="52"/>
      <c r="D5" s="52"/>
      <c r="E5" s="52">
        <v>0</v>
      </c>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B33"/>
  <sheetViews>
    <sheetView zoomScale="70" zoomScaleNormal="70" workbookViewId="0">
      <pane ySplit="1" topLeftCell="A2" activePane="bottomLeft" state="frozen"/>
      <selection pane="bottomLeft" activeCell="G7" sqref="G7"/>
    </sheetView>
  </sheetViews>
  <sheetFormatPr defaultRowHeight="15" x14ac:dyDescent="0.25"/>
  <cols>
    <col min="1" max="1" width="11" customWidth="1"/>
    <col min="2" max="2" width="14" customWidth="1"/>
    <col min="3" max="3" width="14.28515625" customWidth="1"/>
    <col min="4" max="4" width="19.28515625" customWidth="1"/>
    <col min="5" max="6" width="27.140625" customWidth="1"/>
    <col min="7" max="8" width="34.140625" customWidth="1"/>
    <col min="9" max="9" width="20.140625" customWidth="1"/>
    <col min="10" max="10" width="14.7109375" customWidth="1"/>
    <col min="11" max="11" width="15.28515625" customWidth="1"/>
    <col min="12" max="12" width="19" customWidth="1"/>
    <col min="13" max="13" width="26.85546875" customWidth="1"/>
    <col min="14" max="14" width="15.42578125" customWidth="1"/>
    <col min="15" max="16" width="14.85546875" customWidth="1"/>
    <col min="17" max="17" width="14.85546875" style="51" customWidth="1"/>
    <col min="18" max="18" width="15.28515625" customWidth="1"/>
    <col min="19" max="19" width="22.28515625" customWidth="1"/>
    <col min="20" max="20" width="20.140625" customWidth="1"/>
    <col min="21" max="21" width="21.140625" customWidth="1"/>
    <col min="22" max="22" width="25.42578125" customWidth="1"/>
    <col min="23" max="23" width="21.42578125" customWidth="1"/>
    <col min="24" max="24" width="22" customWidth="1"/>
    <col min="25" max="27" width="22.5703125" customWidth="1"/>
    <col min="28" max="28" width="36.7109375" customWidth="1"/>
  </cols>
  <sheetData>
    <row r="1" spans="1:28" s="35" customFormat="1" ht="90" x14ac:dyDescent="0.25">
      <c r="A1" s="10" t="s">
        <v>105</v>
      </c>
      <c r="B1" s="10" t="s">
        <v>106</v>
      </c>
      <c r="C1" s="10" t="s">
        <v>107</v>
      </c>
      <c r="D1" s="10" t="s">
        <v>108</v>
      </c>
      <c r="E1" s="10" t="s">
        <v>109</v>
      </c>
      <c r="F1" s="10" t="s">
        <v>13</v>
      </c>
      <c r="G1" s="10" t="s">
        <v>19</v>
      </c>
      <c r="H1" s="10" t="s">
        <v>17</v>
      </c>
      <c r="I1" s="10" t="s">
        <v>10</v>
      </c>
      <c r="J1" s="10" t="s">
        <v>15</v>
      </c>
      <c r="K1" s="10" t="s">
        <v>16</v>
      </c>
      <c r="L1" s="10" t="s">
        <v>21</v>
      </c>
      <c r="M1" s="10" t="s">
        <v>23</v>
      </c>
      <c r="N1" s="11" t="s">
        <v>110</v>
      </c>
      <c r="O1" s="11" t="s">
        <v>111</v>
      </c>
      <c r="P1" s="11" t="s">
        <v>112</v>
      </c>
      <c r="Q1" s="295" t="s">
        <v>113</v>
      </c>
      <c r="R1" s="13" t="s">
        <v>36</v>
      </c>
      <c r="S1" s="13" t="s">
        <v>38</v>
      </c>
      <c r="T1" s="13" t="s">
        <v>39</v>
      </c>
      <c r="U1" s="13" t="s">
        <v>40</v>
      </c>
      <c r="V1" s="13" t="s">
        <v>41</v>
      </c>
      <c r="W1" s="13" t="s">
        <v>42</v>
      </c>
      <c r="X1" s="13" t="s">
        <v>43</v>
      </c>
      <c r="Y1" s="34" t="s">
        <v>51</v>
      </c>
      <c r="Z1" s="34" t="s">
        <v>52</v>
      </c>
      <c r="AA1" s="34" t="s">
        <v>114</v>
      </c>
      <c r="AB1" s="34" t="s">
        <v>56</v>
      </c>
    </row>
    <row r="2" spans="1:28" ht="110.25" x14ac:dyDescent="0.25">
      <c r="A2" s="83">
        <v>7020</v>
      </c>
      <c r="B2" s="83" t="s">
        <v>958</v>
      </c>
      <c r="C2" s="83" t="s">
        <v>129</v>
      </c>
      <c r="D2" s="83" t="s">
        <v>959</v>
      </c>
      <c r="E2" s="83" t="s">
        <v>960</v>
      </c>
      <c r="F2" s="83" t="s">
        <v>961</v>
      </c>
      <c r="G2" s="83" t="s">
        <v>962</v>
      </c>
      <c r="H2" s="83" t="s">
        <v>963</v>
      </c>
      <c r="I2" s="84" t="s">
        <v>964</v>
      </c>
      <c r="J2" s="84">
        <v>28.458300000000001</v>
      </c>
      <c r="K2" s="84">
        <v>-80.629499999999993</v>
      </c>
      <c r="L2" s="84" t="s">
        <v>189</v>
      </c>
      <c r="M2" s="85">
        <v>46203</v>
      </c>
      <c r="N2" s="86">
        <v>0</v>
      </c>
      <c r="O2" s="84">
        <v>0</v>
      </c>
      <c r="P2" s="84" t="s">
        <v>965</v>
      </c>
      <c r="Q2" s="296">
        <v>880</v>
      </c>
      <c r="R2" s="251"/>
      <c r="S2" s="266">
        <v>0</v>
      </c>
      <c r="T2" s="266">
        <v>0</v>
      </c>
      <c r="U2" s="266">
        <v>0</v>
      </c>
      <c r="V2" s="266">
        <v>0</v>
      </c>
      <c r="W2" s="266">
        <v>0</v>
      </c>
      <c r="X2" s="251"/>
      <c r="Y2" s="281">
        <v>0</v>
      </c>
      <c r="Z2" s="281">
        <v>0</v>
      </c>
      <c r="AA2" s="281">
        <v>0</v>
      </c>
      <c r="AB2" s="300">
        <v>550000</v>
      </c>
    </row>
    <row r="3" spans="1:28" ht="63" x14ac:dyDescent="0.25">
      <c r="A3" s="83">
        <v>6837</v>
      </c>
      <c r="B3" s="83" t="s">
        <v>966</v>
      </c>
      <c r="C3" s="83" t="s">
        <v>967</v>
      </c>
      <c r="D3" s="83" t="s">
        <v>968</v>
      </c>
      <c r="E3" s="83" t="s">
        <v>969</v>
      </c>
      <c r="F3" s="83" t="s">
        <v>970</v>
      </c>
      <c r="G3" s="83" t="s">
        <v>971</v>
      </c>
      <c r="H3" s="83" t="s">
        <v>972</v>
      </c>
      <c r="I3" s="84">
        <v>39037</v>
      </c>
      <c r="J3" s="87">
        <v>28.088694</v>
      </c>
      <c r="K3" s="87">
        <v>-80.685597000000001</v>
      </c>
      <c r="L3" s="84" t="s">
        <v>189</v>
      </c>
      <c r="M3" s="85">
        <v>46660</v>
      </c>
      <c r="N3" s="88">
        <v>0</v>
      </c>
      <c r="O3" s="84">
        <v>0</v>
      </c>
      <c r="P3" s="84" t="s">
        <v>965</v>
      </c>
      <c r="Q3" s="296">
        <v>57.37</v>
      </c>
      <c r="R3" s="251"/>
      <c r="S3" s="266">
        <v>0</v>
      </c>
      <c r="T3" s="266">
        <v>0</v>
      </c>
      <c r="U3" s="266">
        <v>0</v>
      </c>
      <c r="V3" s="266">
        <v>0</v>
      </c>
      <c r="W3" s="266">
        <v>0</v>
      </c>
      <c r="X3" s="266"/>
      <c r="Y3" s="263">
        <v>0</v>
      </c>
      <c r="Z3" s="263">
        <v>0</v>
      </c>
      <c r="AA3" s="263">
        <v>0</v>
      </c>
      <c r="AB3" s="263">
        <v>0</v>
      </c>
    </row>
    <row r="4" spans="1:28" ht="113.25" customHeight="1" x14ac:dyDescent="0.25">
      <c r="A4" s="89">
        <v>6988</v>
      </c>
      <c r="B4" s="90" t="s">
        <v>966</v>
      </c>
      <c r="C4" s="90" t="s">
        <v>129</v>
      </c>
      <c r="D4" s="90" t="s">
        <v>129</v>
      </c>
      <c r="E4" s="90" t="s">
        <v>973</v>
      </c>
      <c r="F4" s="90" t="s">
        <v>974</v>
      </c>
      <c r="G4" s="89" t="s">
        <v>975</v>
      </c>
      <c r="H4" s="90" t="s">
        <v>976</v>
      </c>
      <c r="I4" s="89"/>
      <c r="J4" s="91">
        <v>28.013268</v>
      </c>
      <c r="K4" s="91">
        <v>-80.605081999999996</v>
      </c>
      <c r="L4" s="92" t="s">
        <v>1023</v>
      </c>
      <c r="M4" s="93"/>
      <c r="N4" s="94">
        <v>0</v>
      </c>
      <c r="O4" s="94">
        <v>0</v>
      </c>
      <c r="P4" s="90" t="s">
        <v>965</v>
      </c>
      <c r="Q4" s="297">
        <v>0</v>
      </c>
      <c r="R4" s="83"/>
      <c r="S4" s="266">
        <v>0</v>
      </c>
      <c r="T4" s="266">
        <v>0</v>
      </c>
      <c r="U4" s="266">
        <v>0</v>
      </c>
      <c r="V4" s="266">
        <v>0</v>
      </c>
      <c r="W4" s="266">
        <v>0</v>
      </c>
      <c r="X4" s="266"/>
      <c r="Y4" s="263">
        <v>0</v>
      </c>
      <c r="Z4" s="263">
        <v>0</v>
      </c>
      <c r="AA4" s="263">
        <v>0</v>
      </c>
      <c r="AB4" s="263">
        <v>0</v>
      </c>
    </row>
    <row r="5" spans="1:28" ht="110.25" x14ac:dyDescent="0.25">
      <c r="A5" s="89">
        <v>5565</v>
      </c>
      <c r="B5" s="90" t="s">
        <v>966</v>
      </c>
      <c r="C5" s="90" t="s">
        <v>129</v>
      </c>
      <c r="D5" s="90" t="s">
        <v>977</v>
      </c>
      <c r="E5" s="90" t="s">
        <v>978</v>
      </c>
      <c r="F5" s="90" t="s">
        <v>979</v>
      </c>
      <c r="G5" s="89" t="s">
        <v>980</v>
      </c>
      <c r="H5" s="90" t="s">
        <v>981</v>
      </c>
      <c r="I5" s="89" t="s">
        <v>1173</v>
      </c>
      <c r="J5" s="91">
        <v>27.983834000000002</v>
      </c>
      <c r="K5" s="91">
        <v>-80.742084000000006</v>
      </c>
      <c r="L5" s="92" t="s">
        <v>982</v>
      </c>
      <c r="M5" s="93">
        <v>47938</v>
      </c>
      <c r="N5" s="94">
        <v>29300</v>
      </c>
      <c r="O5" s="94">
        <v>1300</v>
      </c>
      <c r="P5" s="90" t="s">
        <v>965</v>
      </c>
      <c r="Q5" s="297">
        <v>13200</v>
      </c>
      <c r="R5" s="83" t="s">
        <v>143</v>
      </c>
      <c r="S5" s="282">
        <v>3930000</v>
      </c>
      <c r="T5" s="259">
        <v>3000000</v>
      </c>
      <c r="U5" s="282">
        <v>3000000</v>
      </c>
      <c r="V5" s="282">
        <v>30000000</v>
      </c>
      <c r="W5" s="282">
        <v>23570000</v>
      </c>
      <c r="X5" s="254" t="s">
        <v>152</v>
      </c>
      <c r="Y5" s="291">
        <v>20614419.93</v>
      </c>
      <c r="Z5" s="292">
        <v>73629376.069999993</v>
      </c>
      <c r="AA5" s="263">
        <v>0</v>
      </c>
      <c r="AB5" s="293">
        <v>105070000</v>
      </c>
    </row>
    <row r="6" spans="1:28" ht="126" x14ac:dyDescent="0.25">
      <c r="A6" s="89">
        <v>5566</v>
      </c>
      <c r="B6" s="90" t="s">
        <v>966</v>
      </c>
      <c r="C6" s="90" t="s">
        <v>129</v>
      </c>
      <c r="D6" s="90" t="s">
        <v>983</v>
      </c>
      <c r="E6" s="90" t="s">
        <v>984</v>
      </c>
      <c r="F6" s="90" t="s">
        <v>985</v>
      </c>
      <c r="G6" s="89" t="s">
        <v>181</v>
      </c>
      <c r="H6" s="90" t="s">
        <v>981</v>
      </c>
      <c r="I6" s="89" t="s">
        <v>178</v>
      </c>
      <c r="J6" s="91">
        <v>28.085076999999998</v>
      </c>
      <c r="K6" s="91">
        <v>-80.632587999999998</v>
      </c>
      <c r="L6" s="92" t="s">
        <v>156</v>
      </c>
      <c r="M6" s="93">
        <v>45930</v>
      </c>
      <c r="N6" s="94">
        <v>24000</v>
      </c>
      <c r="O6" s="94">
        <v>3100</v>
      </c>
      <c r="P6" s="90" t="s">
        <v>965</v>
      </c>
      <c r="Q6" s="297">
        <v>5300</v>
      </c>
      <c r="R6" s="83" t="s">
        <v>184</v>
      </c>
      <c r="S6" s="283">
        <v>97500</v>
      </c>
      <c r="T6" s="282">
        <v>125000</v>
      </c>
      <c r="U6" s="282">
        <v>125000</v>
      </c>
      <c r="V6" s="282">
        <v>125000</v>
      </c>
      <c r="W6" s="282">
        <v>125000</v>
      </c>
      <c r="X6" s="254">
        <v>2.2999999999999998</v>
      </c>
      <c r="Y6" s="291">
        <v>2450000</v>
      </c>
      <c r="Z6" s="292">
        <v>13183008.379999999</v>
      </c>
      <c r="AA6" s="263">
        <v>0</v>
      </c>
      <c r="AB6" s="293">
        <v>23016376.379999999</v>
      </c>
    </row>
    <row r="7" spans="1:28" ht="110.25" x14ac:dyDescent="0.25">
      <c r="A7" s="90">
        <v>5567</v>
      </c>
      <c r="B7" s="90" t="s">
        <v>966</v>
      </c>
      <c r="C7" s="90" t="s">
        <v>129</v>
      </c>
      <c r="D7" s="90" t="s">
        <v>187</v>
      </c>
      <c r="E7" s="90" t="s">
        <v>986</v>
      </c>
      <c r="F7" s="89" t="s">
        <v>186</v>
      </c>
      <c r="G7" s="90" t="s">
        <v>987</v>
      </c>
      <c r="H7" s="90" t="s">
        <v>988</v>
      </c>
      <c r="I7" s="96">
        <v>28454</v>
      </c>
      <c r="J7" s="97">
        <v>27.795411999999999</v>
      </c>
      <c r="K7" s="97">
        <v>-80.646649999999994</v>
      </c>
      <c r="L7" s="92" t="s">
        <v>189</v>
      </c>
      <c r="M7" s="93" t="s">
        <v>989</v>
      </c>
      <c r="N7" s="95">
        <v>13595</v>
      </c>
      <c r="O7" s="95">
        <v>7704</v>
      </c>
      <c r="P7" s="90" t="s">
        <v>990</v>
      </c>
      <c r="Q7" s="297">
        <v>0</v>
      </c>
      <c r="R7" s="83" t="s">
        <v>184</v>
      </c>
      <c r="S7" s="284">
        <v>1100000</v>
      </c>
      <c r="T7" s="259">
        <v>768947.67</v>
      </c>
      <c r="U7" s="259">
        <v>768947.67</v>
      </c>
      <c r="V7" s="259">
        <v>768947.67</v>
      </c>
      <c r="W7" s="259">
        <v>768947.67</v>
      </c>
      <c r="X7" s="254" t="s">
        <v>158</v>
      </c>
      <c r="Y7" s="282">
        <v>0</v>
      </c>
      <c r="Z7" s="259">
        <v>16400000</v>
      </c>
      <c r="AA7" s="282">
        <v>0</v>
      </c>
      <c r="AB7" s="259">
        <v>16400000</v>
      </c>
    </row>
    <row r="8" spans="1:28" ht="126" x14ac:dyDescent="0.25">
      <c r="A8" s="90">
        <v>6852</v>
      </c>
      <c r="B8" s="90" t="s">
        <v>991</v>
      </c>
      <c r="C8" s="90" t="s">
        <v>129</v>
      </c>
      <c r="D8" s="90" t="s">
        <v>992</v>
      </c>
      <c r="E8" s="90" t="s">
        <v>993</v>
      </c>
      <c r="F8" s="90" t="s">
        <v>994</v>
      </c>
      <c r="G8" s="90" t="s">
        <v>995</v>
      </c>
      <c r="H8" s="90" t="s">
        <v>996</v>
      </c>
      <c r="I8" s="92">
        <v>33472</v>
      </c>
      <c r="J8" s="98">
        <v>30.093261999999999</v>
      </c>
      <c r="K8" s="98">
        <v>-81.718067000000005</v>
      </c>
      <c r="L8" s="92" t="s">
        <v>189</v>
      </c>
      <c r="M8" s="99">
        <v>46032</v>
      </c>
      <c r="N8" s="92">
        <v>0</v>
      </c>
      <c r="O8" s="100">
        <v>0</v>
      </c>
      <c r="P8" s="92" t="s">
        <v>997</v>
      </c>
      <c r="Q8" s="298">
        <v>10</v>
      </c>
      <c r="R8" s="252"/>
      <c r="S8" s="282">
        <v>1000000</v>
      </c>
      <c r="T8" s="282">
        <v>1000000</v>
      </c>
      <c r="U8" s="282">
        <v>1000000</v>
      </c>
      <c r="V8" s="282">
        <v>1000000</v>
      </c>
      <c r="W8" s="282">
        <v>1000000</v>
      </c>
      <c r="X8" s="255" t="s">
        <v>152</v>
      </c>
      <c r="Y8" s="282">
        <v>9250000</v>
      </c>
      <c r="Z8" s="282">
        <v>825000</v>
      </c>
      <c r="AA8" s="282">
        <v>0</v>
      </c>
      <c r="AB8" s="282">
        <v>10075000</v>
      </c>
    </row>
    <row r="9" spans="1:28" ht="126" x14ac:dyDescent="0.25">
      <c r="A9" s="90">
        <v>6345</v>
      </c>
      <c r="B9" s="90" t="s">
        <v>991</v>
      </c>
      <c r="C9" s="90" t="s">
        <v>129</v>
      </c>
      <c r="D9" s="90" t="s">
        <v>998</v>
      </c>
      <c r="E9" s="90" t="s">
        <v>993</v>
      </c>
      <c r="F9" s="90" t="s">
        <v>994</v>
      </c>
      <c r="G9" s="90" t="s">
        <v>995</v>
      </c>
      <c r="H9" s="90" t="s">
        <v>996</v>
      </c>
      <c r="I9" s="92">
        <v>33472</v>
      </c>
      <c r="J9" s="98">
        <v>30.093261999999999</v>
      </c>
      <c r="K9" s="98">
        <v>-81.718067000000005</v>
      </c>
      <c r="L9" s="92" t="s">
        <v>189</v>
      </c>
      <c r="M9" s="99">
        <v>46032</v>
      </c>
      <c r="N9" s="92">
        <v>0</v>
      </c>
      <c r="O9" s="100">
        <v>1447</v>
      </c>
      <c r="P9" s="92" t="s">
        <v>999</v>
      </c>
      <c r="Q9" s="298">
        <v>0</v>
      </c>
      <c r="R9" s="252"/>
      <c r="S9" s="282">
        <v>1000000</v>
      </c>
      <c r="T9" s="282">
        <v>1000000</v>
      </c>
      <c r="U9" s="282">
        <v>1000000</v>
      </c>
      <c r="V9" s="282">
        <v>1000000</v>
      </c>
      <c r="W9" s="282">
        <v>1000000</v>
      </c>
      <c r="X9" s="255" t="s">
        <v>152</v>
      </c>
      <c r="Y9" s="282">
        <v>9250000</v>
      </c>
      <c r="Z9" s="282">
        <v>825000</v>
      </c>
      <c r="AA9" s="282">
        <v>0</v>
      </c>
      <c r="AB9" s="282">
        <v>10075000</v>
      </c>
    </row>
    <row r="10" spans="1:28" ht="110.25" x14ac:dyDescent="0.25">
      <c r="A10" s="90">
        <v>6428</v>
      </c>
      <c r="B10" s="90" t="s">
        <v>1000</v>
      </c>
      <c r="C10" s="90" t="s">
        <v>129</v>
      </c>
      <c r="D10" s="90" t="s">
        <v>1001</v>
      </c>
      <c r="E10" s="90" t="s">
        <v>1002</v>
      </c>
      <c r="F10" s="90" t="s">
        <v>1003</v>
      </c>
      <c r="G10" s="90" t="s">
        <v>1004</v>
      </c>
      <c r="H10" s="90" t="s">
        <v>1005</v>
      </c>
      <c r="I10" s="92" t="s">
        <v>480</v>
      </c>
      <c r="J10" s="92">
        <v>28.912600000000001</v>
      </c>
      <c r="K10" s="92">
        <v>-81.795299999999997</v>
      </c>
      <c r="L10" s="92" t="s">
        <v>189</v>
      </c>
      <c r="M10" s="99">
        <v>48487</v>
      </c>
      <c r="N10" s="92">
        <v>0</v>
      </c>
      <c r="O10" s="92">
        <v>0</v>
      </c>
      <c r="P10" s="90" t="s">
        <v>1006</v>
      </c>
      <c r="Q10" s="298">
        <v>1320</v>
      </c>
      <c r="R10" s="252"/>
      <c r="S10" s="266">
        <v>0</v>
      </c>
      <c r="T10" s="266">
        <v>0</v>
      </c>
      <c r="U10" s="266">
        <v>0</v>
      </c>
      <c r="V10" s="266">
        <v>0</v>
      </c>
      <c r="W10" s="266">
        <v>0</v>
      </c>
      <c r="X10" s="255"/>
      <c r="Y10" s="263">
        <v>0</v>
      </c>
      <c r="Z10" s="263">
        <v>0</v>
      </c>
      <c r="AA10" s="263">
        <v>0</v>
      </c>
      <c r="AB10" s="263">
        <v>0</v>
      </c>
    </row>
    <row r="11" spans="1:28" ht="110.25" x14ac:dyDescent="0.25">
      <c r="A11" s="90">
        <v>7137</v>
      </c>
      <c r="B11" s="90" t="s">
        <v>966</v>
      </c>
      <c r="C11" s="90" t="s">
        <v>129</v>
      </c>
      <c r="D11" s="90" t="s">
        <v>1007</v>
      </c>
      <c r="E11" s="90" t="s">
        <v>1008</v>
      </c>
      <c r="F11" s="90" t="s">
        <v>1009</v>
      </c>
      <c r="G11" s="90" t="s">
        <v>1010</v>
      </c>
      <c r="H11" s="90" t="s">
        <v>1011</v>
      </c>
      <c r="I11" s="92"/>
      <c r="J11" s="92"/>
      <c r="K11" s="92"/>
      <c r="L11" s="92" t="s">
        <v>189</v>
      </c>
      <c r="M11" s="99"/>
      <c r="N11" s="101">
        <v>0</v>
      </c>
      <c r="O11" s="92">
        <v>0</v>
      </c>
      <c r="P11" s="90" t="s">
        <v>990</v>
      </c>
      <c r="Q11" s="298">
        <v>0</v>
      </c>
      <c r="R11" s="252"/>
      <c r="S11" s="266">
        <v>0</v>
      </c>
      <c r="T11" s="266">
        <v>0</v>
      </c>
      <c r="U11" s="266">
        <v>0</v>
      </c>
      <c r="V11" s="266">
        <v>0</v>
      </c>
      <c r="W11" s="266">
        <v>0</v>
      </c>
      <c r="X11" s="255"/>
      <c r="Y11" s="263">
        <v>0</v>
      </c>
      <c r="Z11" s="263">
        <v>0</v>
      </c>
      <c r="AA11" s="263">
        <v>0</v>
      </c>
      <c r="AB11" s="263">
        <v>0</v>
      </c>
    </row>
    <row r="12" spans="1:28" ht="63" x14ac:dyDescent="0.25">
      <c r="A12" s="90">
        <v>7681</v>
      </c>
      <c r="B12" s="90" t="s">
        <v>1000</v>
      </c>
      <c r="C12" s="90" t="s">
        <v>129</v>
      </c>
      <c r="D12" s="90" t="s">
        <v>1012</v>
      </c>
      <c r="E12" s="90" t="s">
        <v>1013</v>
      </c>
      <c r="F12" s="90" t="s">
        <v>1014</v>
      </c>
      <c r="G12" s="90" t="s">
        <v>1015</v>
      </c>
      <c r="H12" s="90" t="s">
        <v>1016</v>
      </c>
      <c r="I12" s="92">
        <v>40609</v>
      </c>
      <c r="J12" s="92">
        <v>28.729590000000002</v>
      </c>
      <c r="K12" s="92">
        <v>-81.770375000000001</v>
      </c>
      <c r="L12" s="92" t="s">
        <v>982</v>
      </c>
      <c r="M12" s="99">
        <v>46022</v>
      </c>
      <c r="N12" s="101">
        <v>2.2999999999999998</v>
      </c>
      <c r="O12" s="92">
        <v>1.3</v>
      </c>
      <c r="P12" s="90" t="s">
        <v>1017</v>
      </c>
      <c r="Q12" s="298">
        <v>10</v>
      </c>
      <c r="R12" s="252"/>
      <c r="S12" s="266">
        <v>0</v>
      </c>
      <c r="T12" s="266">
        <v>0</v>
      </c>
      <c r="U12" s="266">
        <v>0</v>
      </c>
      <c r="V12" s="266">
        <v>0</v>
      </c>
      <c r="W12" s="266">
        <v>0</v>
      </c>
      <c r="X12" s="255"/>
      <c r="Y12" s="263">
        <v>0</v>
      </c>
      <c r="Z12" s="263">
        <v>0</v>
      </c>
      <c r="AA12" s="263">
        <v>0</v>
      </c>
      <c r="AB12" s="263">
        <v>0</v>
      </c>
    </row>
    <row r="13" spans="1:28" ht="47.25" x14ac:dyDescent="0.25">
      <c r="A13" s="90">
        <v>7200</v>
      </c>
      <c r="B13" s="90" t="s">
        <v>1018</v>
      </c>
      <c r="C13" s="90" t="s">
        <v>129</v>
      </c>
      <c r="D13" s="90" t="s">
        <v>1019</v>
      </c>
      <c r="E13" s="90" t="s">
        <v>1020</v>
      </c>
      <c r="F13" s="90" t="s">
        <v>1021</v>
      </c>
      <c r="G13" s="90" t="s">
        <v>1022</v>
      </c>
      <c r="H13" s="90" t="s">
        <v>1016</v>
      </c>
      <c r="I13" s="92"/>
      <c r="J13" s="92"/>
      <c r="K13" s="92"/>
      <c r="L13" s="92" t="s">
        <v>1023</v>
      </c>
      <c r="M13" s="99"/>
      <c r="N13" s="101">
        <v>7.68</v>
      </c>
      <c r="O13" s="92">
        <v>4.45</v>
      </c>
      <c r="P13" s="90" t="s">
        <v>1024</v>
      </c>
      <c r="Q13" s="298">
        <v>26</v>
      </c>
      <c r="R13" s="252"/>
      <c r="S13" s="266">
        <v>0</v>
      </c>
      <c r="T13" s="266">
        <v>0</v>
      </c>
      <c r="U13" s="266">
        <v>0</v>
      </c>
      <c r="V13" s="266">
        <v>0</v>
      </c>
      <c r="W13" s="266">
        <v>0</v>
      </c>
      <c r="X13" s="255"/>
      <c r="Y13" s="263">
        <v>0</v>
      </c>
      <c r="Z13" s="263">
        <v>0</v>
      </c>
      <c r="AA13" s="263">
        <v>0</v>
      </c>
      <c r="AB13" s="263">
        <v>0</v>
      </c>
    </row>
    <row r="14" spans="1:28" ht="63" x14ac:dyDescent="0.25">
      <c r="A14" s="90">
        <v>7682</v>
      </c>
      <c r="B14" s="90" t="s">
        <v>1018</v>
      </c>
      <c r="C14" s="90" t="s">
        <v>129</v>
      </c>
      <c r="D14" s="90" t="s">
        <v>1025</v>
      </c>
      <c r="E14" s="90" t="s">
        <v>1026</v>
      </c>
      <c r="F14" s="90" t="s">
        <v>1027</v>
      </c>
      <c r="G14" s="90" t="s">
        <v>1028</v>
      </c>
      <c r="H14" s="90" t="s">
        <v>1016</v>
      </c>
      <c r="I14" s="92">
        <v>40611</v>
      </c>
      <c r="J14" s="92">
        <v>29.625806000000001</v>
      </c>
      <c r="K14" s="92">
        <v>-82.136533</v>
      </c>
      <c r="L14" s="92" t="s">
        <v>189</v>
      </c>
      <c r="M14" s="99">
        <v>45930</v>
      </c>
      <c r="N14" s="101">
        <v>0</v>
      </c>
      <c r="O14" s="92">
        <v>0</v>
      </c>
      <c r="P14" s="90" t="s">
        <v>1029</v>
      </c>
      <c r="Q14" s="298">
        <v>2.2999999999999998</v>
      </c>
      <c r="R14" s="252"/>
      <c r="S14" s="266">
        <v>0</v>
      </c>
      <c r="T14" s="266">
        <v>0</v>
      </c>
      <c r="U14" s="266">
        <v>0</v>
      </c>
      <c r="V14" s="266">
        <v>0</v>
      </c>
      <c r="W14" s="266">
        <v>0</v>
      </c>
      <c r="X14" s="255"/>
      <c r="Y14" s="263">
        <v>0</v>
      </c>
      <c r="Z14" s="263">
        <v>0</v>
      </c>
      <c r="AA14" s="263">
        <v>0</v>
      </c>
      <c r="AB14" s="263">
        <v>0</v>
      </c>
    </row>
    <row r="15" spans="1:28" ht="63" x14ac:dyDescent="0.25">
      <c r="A15" s="90">
        <v>7683</v>
      </c>
      <c r="B15" s="90" t="s">
        <v>1030</v>
      </c>
      <c r="C15" s="90" t="s">
        <v>129</v>
      </c>
      <c r="D15" s="90" t="s">
        <v>1025</v>
      </c>
      <c r="E15" s="90" t="s">
        <v>1031</v>
      </c>
      <c r="F15" s="90" t="s">
        <v>1027</v>
      </c>
      <c r="G15" s="90" t="s">
        <v>1028</v>
      </c>
      <c r="H15" s="90" t="s">
        <v>1016</v>
      </c>
      <c r="I15" s="92">
        <v>40611</v>
      </c>
      <c r="J15" s="92">
        <v>29.625806000000001</v>
      </c>
      <c r="K15" s="92">
        <v>-82.136533</v>
      </c>
      <c r="L15" s="92" t="s">
        <v>189</v>
      </c>
      <c r="M15" s="99">
        <v>45930</v>
      </c>
      <c r="N15" s="101">
        <v>0</v>
      </c>
      <c r="O15" s="92">
        <v>0</v>
      </c>
      <c r="P15" s="90" t="s">
        <v>1032</v>
      </c>
      <c r="Q15" s="298">
        <v>2.2999999999999998</v>
      </c>
      <c r="R15" s="252"/>
      <c r="S15" s="266">
        <v>0</v>
      </c>
      <c r="T15" s="266">
        <v>0</v>
      </c>
      <c r="U15" s="266">
        <v>0</v>
      </c>
      <c r="V15" s="266">
        <v>0</v>
      </c>
      <c r="W15" s="266">
        <v>0</v>
      </c>
      <c r="X15" s="255"/>
      <c r="Y15" s="263">
        <v>0</v>
      </c>
      <c r="Z15" s="263">
        <v>0</v>
      </c>
      <c r="AA15" s="263">
        <v>0</v>
      </c>
      <c r="AB15" s="263">
        <v>0</v>
      </c>
    </row>
    <row r="16" spans="1:28" ht="110.25" x14ac:dyDescent="0.25">
      <c r="A16" s="90">
        <v>7018</v>
      </c>
      <c r="B16" s="90" t="s">
        <v>1033</v>
      </c>
      <c r="C16" s="90" t="s">
        <v>129</v>
      </c>
      <c r="D16" s="90" t="s">
        <v>1034</v>
      </c>
      <c r="E16" s="90" t="s">
        <v>1035</v>
      </c>
      <c r="F16" s="90" t="s">
        <v>1036</v>
      </c>
      <c r="G16" s="90" t="s">
        <v>1037</v>
      </c>
      <c r="H16" s="90" t="s">
        <v>963</v>
      </c>
      <c r="I16" s="92"/>
      <c r="J16" s="92"/>
      <c r="K16" s="92"/>
      <c r="L16" s="92" t="s">
        <v>189</v>
      </c>
      <c r="M16" s="99"/>
      <c r="N16" s="101">
        <v>0</v>
      </c>
      <c r="O16" s="92">
        <v>0</v>
      </c>
      <c r="P16" s="90" t="s">
        <v>1038</v>
      </c>
      <c r="Q16" s="298">
        <v>20000</v>
      </c>
      <c r="R16" s="252"/>
      <c r="S16" s="266">
        <v>0</v>
      </c>
      <c r="T16" s="266">
        <v>0</v>
      </c>
      <c r="U16" s="266">
        <v>0</v>
      </c>
      <c r="V16" s="266">
        <v>0</v>
      </c>
      <c r="W16" s="266">
        <v>0</v>
      </c>
      <c r="X16" s="255"/>
      <c r="Y16" s="263">
        <v>0</v>
      </c>
      <c r="Z16" s="263">
        <v>0</v>
      </c>
      <c r="AA16" s="263">
        <v>0</v>
      </c>
      <c r="AB16" s="263">
        <v>0</v>
      </c>
    </row>
    <row r="17" spans="1:28" ht="63" x14ac:dyDescent="0.25">
      <c r="A17" s="90">
        <v>7229</v>
      </c>
      <c r="B17" s="90" t="s">
        <v>1044</v>
      </c>
      <c r="C17" s="90" t="s">
        <v>129</v>
      </c>
      <c r="D17" s="90" t="s">
        <v>1045</v>
      </c>
      <c r="E17" s="90" t="s">
        <v>1046</v>
      </c>
      <c r="F17" s="90" t="s">
        <v>1039</v>
      </c>
      <c r="G17" s="90" t="s">
        <v>1040</v>
      </c>
      <c r="H17" s="90" t="s">
        <v>1016</v>
      </c>
      <c r="I17" s="92">
        <v>39242</v>
      </c>
      <c r="J17" s="98">
        <v>28.728694999999998</v>
      </c>
      <c r="K17" s="98">
        <v>-81.662047000000001</v>
      </c>
      <c r="L17" s="92" t="s">
        <v>156</v>
      </c>
      <c r="M17" s="99">
        <v>45730</v>
      </c>
      <c r="N17" s="92">
        <v>367</v>
      </c>
      <c r="O17" s="92">
        <v>108</v>
      </c>
      <c r="P17" s="90" t="s">
        <v>1044</v>
      </c>
      <c r="Q17" s="298">
        <v>90</v>
      </c>
      <c r="R17" s="252"/>
      <c r="S17" s="266">
        <v>0</v>
      </c>
      <c r="T17" s="266">
        <v>0</v>
      </c>
      <c r="U17" s="266">
        <v>0</v>
      </c>
      <c r="V17" s="266">
        <v>0</v>
      </c>
      <c r="W17" s="266">
        <v>0</v>
      </c>
      <c r="X17" s="255"/>
      <c r="Y17" s="263">
        <v>0</v>
      </c>
      <c r="Z17" s="263">
        <v>0</v>
      </c>
      <c r="AA17" s="263">
        <v>0</v>
      </c>
      <c r="AB17" s="263">
        <v>0</v>
      </c>
    </row>
    <row r="18" spans="1:28" ht="63" x14ac:dyDescent="0.25">
      <c r="A18" s="90">
        <v>7209</v>
      </c>
      <c r="B18" s="90" t="s">
        <v>1030</v>
      </c>
      <c r="C18" s="90" t="s">
        <v>129</v>
      </c>
      <c r="D18" s="90" t="s">
        <v>1047</v>
      </c>
      <c r="E18" s="90" t="s">
        <v>1048</v>
      </c>
      <c r="F18" s="90" t="s">
        <v>1049</v>
      </c>
      <c r="G18" s="90" t="s">
        <v>1050</v>
      </c>
      <c r="H18" s="90" t="s">
        <v>1016</v>
      </c>
      <c r="I18" s="92">
        <v>39396</v>
      </c>
      <c r="J18" s="98">
        <v>29.478431</v>
      </c>
      <c r="K18" s="98">
        <v>-82.053515000000004</v>
      </c>
      <c r="L18" s="92" t="s">
        <v>156</v>
      </c>
      <c r="M18" s="99">
        <v>45828</v>
      </c>
      <c r="N18" s="92">
        <v>1</v>
      </c>
      <c r="O18" s="92">
        <v>0</v>
      </c>
      <c r="P18" s="90" t="s">
        <v>1032</v>
      </c>
      <c r="Q18" s="298">
        <v>54</v>
      </c>
      <c r="R18" s="252"/>
      <c r="S18" s="266">
        <v>0</v>
      </c>
      <c r="T18" s="266">
        <v>0</v>
      </c>
      <c r="U18" s="266">
        <v>0</v>
      </c>
      <c r="V18" s="266">
        <v>0</v>
      </c>
      <c r="W18" s="266">
        <v>0</v>
      </c>
      <c r="X18" s="255"/>
      <c r="Y18" s="263">
        <v>0</v>
      </c>
      <c r="Z18" s="263">
        <v>0</v>
      </c>
      <c r="AA18" s="263">
        <v>0</v>
      </c>
      <c r="AB18" s="263">
        <v>0</v>
      </c>
    </row>
    <row r="19" spans="1:28" ht="63" x14ac:dyDescent="0.25">
      <c r="A19" s="90">
        <v>7210</v>
      </c>
      <c r="B19" s="90" t="s">
        <v>1018</v>
      </c>
      <c r="C19" s="90" t="s">
        <v>129</v>
      </c>
      <c r="D19" s="90" t="s">
        <v>1047</v>
      </c>
      <c r="E19" s="90" t="s">
        <v>1051</v>
      </c>
      <c r="F19" s="90" t="s">
        <v>1049</v>
      </c>
      <c r="G19" s="90" t="s">
        <v>1050</v>
      </c>
      <c r="H19" s="90" t="s">
        <v>1016</v>
      </c>
      <c r="I19" s="92">
        <v>39396</v>
      </c>
      <c r="J19" s="98">
        <v>29.478431</v>
      </c>
      <c r="K19" s="98">
        <v>-82.053515000000004</v>
      </c>
      <c r="L19" s="92" t="s">
        <v>156</v>
      </c>
      <c r="M19" s="99">
        <v>45828</v>
      </c>
      <c r="N19" s="92">
        <v>10</v>
      </c>
      <c r="O19" s="92">
        <v>5.8</v>
      </c>
      <c r="P19" s="90" t="s">
        <v>1052</v>
      </c>
      <c r="Q19" s="298">
        <v>40</v>
      </c>
      <c r="R19" s="252"/>
      <c r="S19" s="266">
        <v>0</v>
      </c>
      <c r="T19" s="266">
        <v>0</v>
      </c>
      <c r="U19" s="266">
        <v>0</v>
      </c>
      <c r="V19" s="266">
        <v>0</v>
      </c>
      <c r="W19" s="266">
        <v>0</v>
      </c>
      <c r="X19" s="255"/>
      <c r="Y19" s="263">
        <v>0</v>
      </c>
      <c r="Z19" s="263">
        <v>0</v>
      </c>
      <c r="AA19" s="263">
        <v>0</v>
      </c>
      <c r="AB19" s="263">
        <v>0</v>
      </c>
    </row>
    <row r="20" spans="1:28" ht="126" x14ac:dyDescent="0.25">
      <c r="A20" s="90">
        <v>4492</v>
      </c>
      <c r="B20" s="90" t="s">
        <v>1000</v>
      </c>
      <c r="C20" s="90" t="s">
        <v>129</v>
      </c>
      <c r="D20" s="90" t="s">
        <v>1053</v>
      </c>
      <c r="E20" s="90" t="s">
        <v>1054</v>
      </c>
      <c r="F20" s="90" t="s">
        <v>1055</v>
      </c>
      <c r="G20" s="90" t="s">
        <v>1056</v>
      </c>
      <c r="H20" s="90" t="s">
        <v>1057</v>
      </c>
      <c r="I20" s="92" t="s">
        <v>1058</v>
      </c>
      <c r="J20" s="92"/>
      <c r="K20" s="92"/>
      <c r="L20" s="92" t="s">
        <v>156</v>
      </c>
      <c r="M20" s="99">
        <v>44347</v>
      </c>
      <c r="N20" s="92">
        <v>0</v>
      </c>
      <c r="O20" s="92">
        <v>0</v>
      </c>
      <c r="P20" s="90" t="s">
        <v>1041</v>
      </c>
      <c r="Q20" s="298">
        <v>2000</v>
      </c>
      <c r="R20" s="252"/>
      <c r="S20" s="266">
        <v>0</v>
      </c>
      <c r="T20" s="266">
        <v>0</v>
      </c>
      <c r="U20" s="266">
        <v>0</v>
      </c>
      <c r="V20" s="266">
        <v>0</v>
      </c>
      <c r="W20" s="266">
        <v>0</v>
      </c>
      <c r="X20" s="255"/>
      <c r="Y20" s="263">
        <v>0</v>
      </c>
      <c r="Z20" s="263">
        <v>0</v>
      </c>
      <c r="AA20" s="263">
        <v>0</v>
      </c>
      <c r="AB20" s="263">
        <v>0</v>
      </c>
    </row>
    <row r="21" spans="1:28" ht="110.25" x14ac:dyDescent="0.25">
      <c r="A21" s="90">
        <v>7713</v>
      </c>
      <c r="B21" s="90" t="s">
        <v>1000</v>
      </c>
      <c r="C21" s="90" t="s">
        <v>129</v>
      </c>
      <c r="D21" s="90" t="s">
        <v>1059</v>
      </c>
      <c r="E21" s="90" t="s">
        <v>1060</v>
      </c>
      <c r="F21" s="90" t="s">
        <v>1061</v>
      </c>
      <c r="G21" s="90" t="s">
        <v>1062</v>
      </c>
      <c r="H21" s="90" t="s">
        <v>1063</v>
      </c>
      <c r="I21" s="92">
        <v>38568</v>
      </c>
      <c r="J21" s="92">
        <v>28.621395</v>
      </c>
      <c r="K21" s="98">
        <v>-81.619500000000002</v>
      </c>
      <c r="L21" s="92" t="s">
        <v>189</v>
      </c>
      <c r="M21" s="99">
        <v>45930</v>
      </c>
      <c r="N21" s="92">
        <v>0</v>
      </c>
      <c r="O21" s="92">
        <v>0</v>
      </c>
      <c r="P21" s="90" t="s">
        <v>1041</v>
      </c>
      <c r="Q21" s="298">
        <v>57</v>
      </c>
      <c r="R21" s="252"/>
      <c r="S21" s="266">
        <v>0</v>
      </c>
      <c r="T21" s="266">
        <v>0</v>
      </c>
      <c r="U21" s="266">
        <v>0</v>
      </c>
      <c r="V21" s="266">
        <v>0</v>
      </c>
      <c r="W21" s="266">
        <v>0</v>
      </c>
      <c r="X21" s="255"/>
      <c r="Y21" s="263">
        <v>0</v>
      </c>
      <c r="Z21" s="263">
        <v>0</v>
      </c>
      <c r="AA21" s="263">
        <v>0</v>
      </c>
      <c r="AB21" s="263">
        <v>0</v>
      </c>
    </row>
    <row r="22" spans="1:28" ht="126" x14ac:dyDescent="0.25">
      <c r="A22" s="90">
        <v>6987</v>
      </c>
      <c r="B22" s="90" t="s">
        <v>1064</v>
      </c>
      <c r="C22" s="90" t="s">
        <v>129</v>
      </c>
      <c r="D22" s="90" t="s">
        <v>129</v>
      </c>
      <c r="E22" s="90" t="s">
        <v>1043</v>
      </c>
      <c r="F22" s="90" t="s">
        <v>1065</v>
      </c>
      <c r="G22" s="90" t="s">
        <v>1066</v>
      </c>
      <c r="H22" s="90" t="s">
        <v>976</v>
      </c>
      <c r="I22" s="92"/>
      <c r="J22" s="92"/>
      <c r="K22" s="102"/>
      <c r="L22" s="92" t="s">
        <v>982</v>
      </c>
      <c r="M22" s="99"/>
      <c r="N22" s="92">
        <v>0</v>
      </c>
      <c r="O22" s="92">
        <v>0</v>
      </c>
      <c r="P22" s="90" t="s">
        <v>1064</v>
      </c>
      <c r="Q22" s="298">
        <v>16000</v>
      </c>
      <c r="R22" s="252"/>
      <c r="S22" s="266">
        <v>0</v>
      </c>
      <c r="T22" s="266">
        <v>0</v>
      </c>
      <c r="U22" s="266">
        <v>0</v>
      </c>
      <c r="V22" s="266">
        <v>0</v>
      </c>
      <c r="W22" s="266">
        <v>0</v>
      </c>
      <c r="X22" s="255"/>
      <c r="Y22" s="263">
        <v>0</v>
      </c>
      <c r="Z22" s="263">
        <v>0</v>
      </c>
      <c r="AA22" s="263">
        <v>0</v>
      </c>
      <c r="AB22" s="263">
        <v>0</v>
      </c>
    </row>
    <row r="23" spans="1:28" ht="78.75" x14ac:dyDescent="0.25">
      <c r="A23" s="90">
        <v>6989</v>
      </c>
      <c r="B23" s="90" t="s">
        <v>1064</v>
      </c>
      <c r="C23" s="90" t="s">
        <v>129</v>
      </c>
      <c r="D23" s="90" t="s">
        <v>1067</v>
      </c>
      <c r="E23" s="90" t="s">
        <v>1068</v>
      </c>
      <c r="F23" s="90" t="s">
        <v>1069</v>
      </c>
      <c r="G23" s="90" t="s">
        <v>1070</v>
      </c>
      <c r="H23" s="90" t="s">
        <v>1071</v>
      </c>
      <c r="I23" s="92" t="s">
        <v>480</v>
      </c>
      <c r="J23" s="98">
        <v>28.569963999999999</v>
      </c>
      <c r="K23" s="98">
        <v>-81.364493999999993</v>
      </c>
      <c r="L23" s="92" t="s">
        <v>189</v>
      </c>
      <c r="M23" s="99" t="s">
        <v>480</v>
      </c>
      <c r="N23" s="92">
        <v>0</v>
      </c>
      <c r="O23" s="92">
        <v>0</v>
      </c>
      <c r="P23" s="92" t="s">
        <v>1064</v>
      </c>
      <c r="Q23" s="298">
        <v>100</v>
      </c>
      <c r="R23" s="252" t="s">
        <v>143</v>
      </c>
      <c r="S23" s="282">
        <v>804539.62</v>
      </c>
      <c r="T23" s="266">
        <v>0</v>
      </c>
      <c r="U23" s="266">
        <v>0</v>
      </c>
      <c r="V23" s="266">
        <v>0</v>
      </c>
      <c r="W23" s="266">
        <v>0</v>
      </c>
      <c r="X23" s="255"/>
      <c r="Y23" s="282">
        <v>1350000</v>
      </c>
      <c r="Z23" s="282"/>
      <c r="AA23" s="282"/>
      <c r="AB23" s="282">
        <v>1350000</v>
      </c>
    </row>
    <row r="24" spans="1:28" ht="31.5" x14ac:dyDescent="0.25">
      <c r="A24" s="90">
        <v>7599</v>
      </c>
      <c r="B24" s="90" t="s">
        <v>1042</v>
      </c>
      <c r="C24" s="90" t="s">
        <v>1072</v>
      </c>
      <c r="D24" s="90" t="s">
        <v>1073</v>
      </c>
      <c r="E24" s="90" t="s">
        <v>1074</v>
      </c>
      <c r="F24" s="90" t="s">
        <v>1075</v>
      </c>
      <c r="G24" s="90" t="s">
        <v>1076</v>
      </c>
      <c r="H24" s="90" t="s">
        <v>1077</v>
      </c>
      <c r="I24" s="92">
        <v>33662</v>
      </c>
      <c r="J24" s="98">
        <v>28.706447000000001</v>
      </c>
      <c r="K24" s="98">
        <v>-81.492119000000002</v>
      </c>
      <c r="L24" s="92" t="s">
        <v>189</v>
      </c>
      <c r="M24" s="99">
        <v>46111</v>
      </c>
      <c r="N24" s="92">
        <v>144</v>
      </c>
      <c r="O24" s="92">
        <v>0</v>
      </c>
      <c r="P24" s="92" t="s">
        <v>1078</v>
      </c>
      <c r="Q24" s="298">
        <v>0</v>
      </c>
      <c r="R24" s="252"/>
      <c r="S24" s="266">
        <v>0</v>
      </c>
      <c r="T24" s="266">
        <v>0</v>
      </c>
      <c r="U24" s="266">
        <v>0</v>
      </c>
      <c r="V24" s="266">
        <v>0</v>
      </c>
      <c r="W24" s="266">
        <v>0</v>
      </c>
      <c r="X24" s="255"/>
      <c r="Y24" s="263">
        <v>0</v>
      </c>
      <c r="Z24" s="263">
        <v>0</v>
      </c>
      <c r="AA24" s="263">
        <v>0</v>
      </c>
      <c r="AB24" s="263">
        <v>0</v>
      </c>
    </row>
    <row r="25" spans="1:28" ht="31.5" x14ac:dyDescent="0.25">
      <c r="A25" s="90">
        <v>6771</v>
      </c>
      <c r="B25" s="90" t="s">
        <v>1042</v>
      </c>
      <c r="C25" s="90" t="s">
        <v>1079</v>
      </c>
      <c r="D25" s="90" t="s">
        <v>1080</v>
      </c>
      <c r="E25" s="90" t="s">
        <v>1081</v>
      </c>
      <c r="F25" s="90" t="s">
        <v>1082</v>
      </c>
      <c r="G25" s="90" t="s">
        <v>1083</v>
      </c>
      <c r="H25" s="90" t="s">
        <v>972</v>
      </c>
      <c r="I25" s="92">
        <v>38153</v>
      </c>
      <c r="J25" s="98">
        <v>28.698530999999999</v>
      </c>
      <c r="K25" s="98">
        <v>-81.476163999999997</v>
      </c>
      <c r="L25" s="92" t="s">
        <v>189</v>
      </c>
      <c r="M25" s="99">
        <v>45930</v>
      </c>
      <c r="N25" s="92">
        <v>1733</v>
      </c>
      <c r="O25" s="92">
        <v>0</v>
      </c>
      <c r="P25" s="92" t="s">
        <v>1078</v>
      </c>
      <c r="Q25" s="298">
        <v>0</v>
      </c>
      <c r="R25" s="252"/>
      <c r="S25" s="266">
        <v>0</v>
      </c>
      <c r="T25" s="266">
        <v>0</v>
      </c>
      <c r="U25" s="266">
        <v>0</v>
      </c>
      <c r="V25" s="266">
        <v>0</v>
      </c>
      <c r="W25" s="266">
        <v>0</v>
      </c>
      <c r="X25" s="255"/>
      <c r="Y25" s="263">
        <v>0</v>
      </c>
      <c r="Z25" s="263">
        <v>0</v>
      </c>
      <c r="AA25" s="263">
        <v>0</v>
      </c>
      <c r="AB25" s="263">
        <v>0</v>
      </c>
    </row>
    <row r="26" spans="1:28" ht="46.5" customHeight="1" x14ac:dyDescent="0.25">
      <c r="A26" s="90">
        <v>6772</v>
      </c>
      <c r="B26" s="90" t="s">
        <v>1042</v>
      </c>
      <c r="C26" s="90" t="s">
        <v>1079</v>
      </c>
      <c r="D26" s="90" t="s">
        <v>1084</v>
      </c>
      <c r="E26" s="90" t="s">
        <v>1085</v>
      </c>
      <c r="F26" s="90" t="s">
        <v>1086</v>
      </c>
      <c r="G26" s="90" t="s">
        <v>1087</v>
      </c>
      <c r="H26" s="90" t="s">
        <v>972</v>
      </c>
      <c r="I26" s="92">
        <v>38992</v>
      </c>
      <c r="J26" s="98">
        <v>28.694125</v>
      </c>
      <c r="K26" s="98">
        <v>-81.483438000000007</v>
      </c>
      <c r="L26" s="92" t="s">
        <v>982</v>
      </c>
      <c r="M26" s="99">
        <v>46295</v>
      </c>
      <c r="N26" s="92">
        <v>3041</v>
      </c>
      <c r="O26" s="92">
        <v>0</v>
      </c>
      <c r="P26" s="92" t="s">
        <v>1078</v>
      </c>
      <c r="Q26" s="298">
        <v>0</v>
      </c>
      <c r="R26" s="252"/>
      <c r="S26" s="266">
        <v>0</v>
      </c>
      <c r="T26" s="266">
        <v>0</v>
      </c>
      <c r="U26" s="266">
        <v>0</v>
      </c>
      <c r="V26" s="266">
        <v>0</v>
      </c>
      <c r="W26" s="266">
        <v>0</v>
      </c>
      <c r="X26" s="255"/>
      <c r="Y26" s="263">
        <v>0</v>
      </c>
      <c r="Z26" s="263">
        <v>0</v>
      </c>
      <c r="AA26" s="263">
        <v>0</v>
      </c>
      <c r="AB26" s="263">
        <v>0</v>
      </c>
    </row>
    <row r="27" spans="1:28" ht="48" customHeight="1" x14ac:dyDescent="0.25">
      <c r="A27" s="90">
        <v>5631</v>
      </c>
      <c r="B27" s="90" t="s">
        <v>966</v>
      </c>
      <c r="C27" s="90" t="s">
        <v>967</v>
      </c>
      <c r="D27" s="90" t="s">
        <v>1088</v>
      </c>
      <c r="E27" s="90" t="s">
        <v>1089</v>
      </c>
      <c r="F27" s="90" t="s">
        <v>1090</v>
      </c>
      <c r="G27" s="90" t="s">
        <v>1091</v>
      </c>
      <c r="H27" s="90" t="s">
        <v>972</v>
      </c>
      <c r="I27" s="92">
        <v>39036</v>
      </c>
      <c r="J27" s="98">
        <v>28.069773000000001</v>
      </c>
      <c r="K27" s="98">
        <v>-80.643827999999999</v>
      </c>
      <c r="L27" s="92" t="s">
        <v>982</v>
      </c>
      <c r="M27" s="99">
        <v>46660</v>
      </c>
      <c r="N27" s="92">
        <v>0</v>
      </c>
      <c r="O27" s="92">
        <v>0</v>
      </c>
      <c r="P27" s="92" t="s">
        <v>965</v>
      </c>
      <c r="Q27" s="298">
        <v>750</v>
      </c>
      <c r="R27" s="252"/>
      <c r="S27" s="266">
        <v>0</v>
      </c>
      <c r="T27" s="266">
        <v>0</v>
      </c>
      <c r="U27" s="266">
        <v>0</v>
      </c>
      <c r="V27" s="266">
        <v>0</v>
      </c>
      <c r="W27" s="266">
        <v>0</v>
      </c>
      <c r="X27" s="255"/>
      <c r="Y27" s="263">
        <v>0</v>
      </c>
      <c r="Z27" s="263">
        <v>0</v>
      </c>
      <c r="AA27" s="263">
        <v>0</v>
      </c>
      <c r="AB27" s="263">
        <v>0</v>
      </c>
    </row>
    <row r="28" spans="1:28" ht="126" x14ac:dyDescent="0.25">
      <c r="A28" s="90">
        <v>112</v>
      </c>
      <c r="B28" s="90" t="s">
        <v>1000</v>
      </c>
      <c r="C28" s="90" t="s">
        <v>129</v>
      </c>
      <c r="D28" s="90" t="s">
        <v>1092</v>
      </c>
      <c r="E28" s="90" t="s">
        <v>1093</v>
      </c>
      <c r="F28" s="90" t="s">
        <v>1094</v>
      </c>
      <c r="G28" s="90" t="s">
        <v>1095</v>
      </c>
      <c r="H28" s="90" t="s">
        <v>1096</v>
      </c>
      <c r="I28" s="92">
        <v>39066</v>
      </c>
      <c r="J28" s="92">
        <v>28.6249</v>
      </c>
      <c r="K28" s="92">
        <v>-81.624899999999997</v>
      </c>
      <c r="L28" s="92" t="s">
        <v>189</v>
      </c>
      <c r="M28" s="99">
        <v>47026</v>
      </c>
      <c r="N28" s="92">
        <v>0</v>
      </c>
      <c r="O28" s="92">
        <v>0</v>
      </c>
      <c r="P28" s="90" t="s">
        <v>1041</v>
      </c>
      <c r="Q28" s="298">
        <v>0</v>
      </c>
      <c r="R28" s="252"/>
      <c r="S28" s="282">
        <v>1001300</v>
      </c>
      <c r="T28" s="282">
        <v>1771100</v>
      </c>
      <c r="U28" s="282">
        <v>1771100</v>
      </c>
      <c r="V28" s="282">
        <v>1771100</v>
      </c>
      <c r="W28" s="282">
        <v>1771100</v>
      </c>
      <c r="X28" s="255" t="s">
        <v>152</v>
      </c>
      <c r="Y28" s="282">
        <v>0</v>
      </c>
      <c r="Z28" s="282">
        <v>8085700</v>
      </c>
      <c r="AA28" s="282">
        <v>0</v>
      </c>
      <c r="AB28" s="282">
        <v>8085700</v>
      </c>
    </row>
    <row r="29" spans="1:28" ht="110.25" x14ac:dyDescent="0.25">
      <c r="A29" s="90">
        <v>3762</v>
      </c>
      <c r="B29" s="90" t="s">
        <v>1030</v>
      </c>
      <c r="C29" s="90" t="s">
        <v>129</v>
      </c>
      <c r="D29" s="90" t="s">
        <v>1097</v>
      </c>
      <c r="E29" s="90" t="s">
        <v>1098</v>
      </c>
      <c r="F29" s="90" t="s">
        <v>1099</v>
      </c>
      <c r="G29" s="90" t="s">
        <v>1100</v>
      </c>
      <c r="H29" s="90" t="s">
        <v>1101</v>
      </c>
      <c r="I29" s="92">
        <v>33421</v>
      </c>
      <c r="J29" s="92">
        <v>29.214970000000001</v>
      </c>
      <c r="K29" s="92">
        <v>-82.041200000000003</v>
      </c>
      <c r="L29" s="92" t="s">
        <v>189</v>
      </c>
      <c r="M29" s="99" t="s">
        <v>1097</v>
      </c>
      <c r="N29" s="92">
        <v>0</v>
      </c>
      <c r="O29" s="92">
        <v>0</v>
      </c>
      <c r="P29" s="90" t="s">
        <v>1102</v>
      </c>
      <c r="Q29" s="298">
        <v>0</v>
      </c>
      <c r="R29" s="252"/>
      <c r="S29" s="284">
        <v>375000</v>
      </c>
      <c r="T29" s="266">
        <v>0</v>
      </c>
      <c r="U29" s="266">
        <v>0</v>
      </c>
      <c r="V29" s="266">
        <v>0</v>
      </c>
      <c r="W29" s="266">
        <v>0</v>
      </c>
      <c r="X29" s="255" t="s">
        <v>152</v>
      </c>
      <c r="Y29" s="282">
        <v>250000</v>
      </c>
      <c r="Z29" s="282">
        <v>125000</v>
      </c>
      <c r="AA29" s="282">
        <v>0</v>
      </c>
      <c r="AB29" s="282">
        <v>375000</v>
      </c>
    </row>
    <row r="30" spans="1:28" ht="78.75" x14ac:dyDescent="0.25">
      <c r="A30" s="90">
        <v>4018</v>
      </c>
      <c r="B30" s="90" t="s">
        <v>1030</v>
      </c>
      <c r="C30" s="90" t="s">
        <v>129</v>
      </c>
      <c r="D30" s="90" t="s">
        <v>1103</v>
      </c>
      <c r="E30" s="294" t="s">
        <v>1104</v>
      </c>
      <c r="F30" s="294" t="s">
        <v>1105</v>
      </c>
      <c r="G30" s="294" t="s">
        <v>1106</v>
      </c>
      <c r="H30" s="90" t="s">
        <v>1101</v>
      </c>
      <c r="I30" s="92">
        <v>39032</v>
      </c>
      <c r="J30" s="92">
        <v>29.2149</v>
      </c>
      <c r="K30" s="92">
        <v>-82.041200000000003</v>
      </c>
      <c r="L30" s="92" t="s">
        <v>189</v>
      </c>
      <c r="M30" s="99" t="s">
        <v>1097</v>
      </c>
      <c r="N30" s="92">
        <v>0</v>
      </c>
      <c r="O30" s="92">
        <v>0</v>
      </c>
      <c r="P30" s="90" t="s">
        <v>1102</v>
      </c>
      <c r="Q30" s="298">
        <v>0</v>
      </c>
      <c r="R30" s="252"/>
      <c r="S30" s="285">
        <v>1445058</v>
      </c>
      <c r="T30" s="266">
        <v>0</v>
      </c>
      <c r="U30" s="266">
        <v>0</v>
      </c>
      <c r="V30" s="266">
        <v>0</v>
      </c>
      <c r="W30" s="266">
        <v>0</v>
      </c>
      <c r="X30" s="255" t="s">
        <v>1107</v>
      </c>
      <c r="Y30" s="282">
        <v>481650</v>
      </c>
      <c r="Z30" s="282">
        <v>963408</v>
      </c>
      <c r="AA30" s="282">
        <v>0</v>
      </c>
      <c r="AB30" s="282">
        <v>1445058</v>
      </c>
    </row>
    <row r="31" spans="1:28" ht="79.5" thickBot="1" x14ac:dyDescent="0.3">
      <c r="A31" s="90">
        <v>6717</v>
      </c>
      <c r="B31" s="90" t="s">
        <v>966</v>
      </c>
      <c r="C31" s="90" t="s">
        <v>478</v>
      </c>
      <c r="D31" s="90" t="s">
        <v>129</v>
      </c>
      <c r="E31" s="90" t="s">
        <v>1108</v>
      </c>
      <c r="F31" s="90" t="s">
        <v>1109</v>
      </c>
      <c r="G31" s="90" t="s">
        <v>1110</v>
      </c>
      <c r="H31" s="90" t="s">
        <v>972</v>
      </c>
      <c r="I31" s="92">
        <v>36526</v>
      </c>
      <c r="J31" s="98">
        <v>27.7502119</v>
      </c>
      <c r="K31" s="98">
        <v>-80.453087499999995</v>
      </c>
      <c r="L31" s="92" t="s">
        <v>1111</v>
      </c>
      <c r="M31" s="103">
        <v>45687</v>
      </c>
      <c r="N31" s="104">
        <v>4.91</v>
      </c>
      <c r="O31" s="104">
        <v>0</v>
      </c>
      <c r="P31" s="105" t="s">
        <v>1038</v>
      </c>
      <c r="Q31" s="299">
        <v>21.7</v>
      </c>
      <c r="R31" s="253"/>
      <c r="S31" s="286">
        <v>0</v>
      </c>
      <c r="T31" s="286">
        <v>0</v>
      </c>
      <c r="U31" s="286">
        <v>0</v>
      </c>
      <c r="V31" s="286">
        <v>0</v>
      </c>
      <c r="W31" s="286">
        <v>0</v>
      </c>
      <c r="X31" s="256"/>
      <c r="Y31" s="282">
        <v>0</v>
      </c>
      <c r="Z31" s="282">
        <v>0</v>
      </c>
      <c r="AA31" s="282">
        <v>0</v>
      </c>
      <c r="AB31" s="282">
        <v>0</v>
      </c>
    </row>
    <row r="32" spans="1:28" ht="16.5" thickBot="1" x14ac:dyDescent="0.3">
      <c r="A32" s="72"/>
      <c r="B32" s="72"/>
      <c r="C32" s="72"/>
      <c r="D32" s="72"/>
      <c r="E32" s="72"/>
      <c r="F32" s="72"/>
      <c r="G32" s="72"/>
      <c r="H32" s="72"/>
      <c r="I32" s="72"/>
      <c r="J32" s="72"/>
      <c r="K32" s="72"/>
      <c r="L32" s="72"/>
      <c r="M32" s="75" t="s">
        <v>1112</v>
      </c>
      <c r="N32" s="110">
        <f>SUM(N2:N31)</f>
        <v>72205.89</v>
      </c>
      <c r="O32" s="110">
        <f>SUM(O2:O31)</f>
        <v>13670.55</v>
      </c>
      <c r="P32" s="110"/>
      <c r="Q32" s="111">
        <f>SUM(Q2:Q31)</f>
        <v>59920.67</v>
      </c>
      <c r="R32" s="73"/>
      <c r="S32" s="287">
        <f>SUM(S2:S31)</f>
        <v>10753397.620000001</v>
      </c>
      <c r="T32" s="287">
        <f>SUM(T2:T31)</f>
        <v>7665047.6699999999</v>
      </c>
      <c r="U32" s="287">
        <f>SUM(U2:U31)</f>
        <v>7665047.6699999999</v>
      </c>
      <c r="V32" s="288">
        <f>SUM(V2:V31)</f>
        <v>34665047.670000002</v>
      </c>
      <c r="W32" s="289">
        <f>SUM(W2:W31)</f>
        <v>28235047.670000002</v>
      </c>
      <c r="X32" s="74"/>
      <c r="Y32" s="287">
        <f>SUM(Y2:Y31)</f>
        <v>43646069.93</v>
      </c>
      <c r="Z32" s="287">
        <f>SUM(Z2:Z31)</f>
        <v>114036492.44999999</v>
      </c>
      <c r="AA32" s="287">
        <f>SUM(AA2:AA31)</f>
        <v>0</v>
      </c>
      <c r="AB32" s="287">
        <f>SUM(AB2:AB31)</f>
        <v>176442134.38</v>
      </c>
    </row>
    <row r="33" spans="22:23" ht="15.75" thickBot="1" x14ac:dyDescent="0.3">
      <c r="V33" s="257" t="s">
        <v>1503</v>
      </c>
      <c r="W33" s="290">
        <f>SUM(S32:W32)</f>
        <v>88983588.300000012</v>
      </c>
    </row>
  </sheetData>
  <dataValidations count="5">
    <dataValidation type="decimal" allowBlank="1" showInputMessage="1" showErrorMessage="1" errorTitle="Out of Range" error="Please ensure your data is within the specified range (-100 to -60)." sqref="K4:K6" xr:uid="{24E22D44-C064-4C65-AD01-939309F076C2}">
      <formula1>-87.7</formula1>
      <formula2>-80</formula2>
    </dataValidation>
    <dataValidation type="decimal" allowBlank="1" showInputMessage="1" showErrorMessage="1" errorTitle="Out of Range" error="Please ensure data is within the specified range (0 to 50)." sqref="J4:J6" xr:uid="{57F73AFA-DCE0-4A9F-8CF5-C9280040566F}">
      <formula1>24.6</formula1>
      <formula2>31</formula2>
    </dataValidation>
    <dataValidation operator="greaterThanOrEqual" allowBlank="1" showErrorMessage="1" sqref="T7 AB7 Z7 T5" xr:uid="{237645E0-8FB2-469A-8918-59D1C11AFDA9}"/>
    <dataValidation type="decimal" allowBlank="1" showInputMessage="1" showErrorMessage="1" errorTitle="Florida Boundaries" error="Longitude must be between -87.7 and -80.0" sqref="K7" xr:uid="{D85DD990-B730-42CD-85A2-5B116255B9D9}">
      <formula1>-87.7</formula1>
      <formula2>-80</formula2>
    </dataValidation>
    <dataValidation type="decimal" allowBlank="1" showInputMessage="1" showErrorMessage="1" errorTitle="Florida Boundaries" error="Latitude must be between 24.5 and 31.0" sqref="J7" xr:uid="{BF5DC980-DEF8-49DB-A820-9596AE5ECA61}">
      <formula1>24.5</formula1>
      <formula2>31</formula2>
    </dataValidation>
  </dataValidations>
  <pageMargins left="0.25" right="0.25" top="0.75" bottom="0.75" header="0.3" footer="0.3"/>
  <pageSetup paperSize="5" scale="2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G53"/>
  <sheetViews>
    <sheetView workbookViewId="0">
      <selection activeCell="C5" sqref="C5"/>
    </sheetView>
  </sheetViews>
  <sheetFormatPr defaultColWidth="8.85546875" defaultRowHeight="13.5" x14ac:dyDescent="0.25"/>
  <cols>
    <col min="1" max="1" width="44.7109375" style="3" customWidth="1"/>
    <col min="2" max="2" width="8.85546875" style="3"/>
    <col min="3" max="3" width="43" style="3" bestFit="1" customWidth="1"/>
    <col min="4" max="4" width="8.85546875" style="3"/>
    <col min="5" max="5" width="63.140625" style="3" bestFit="1" customWidth="1"/>
    <col min="6" max="6" width="8.85546875" style="3"/>
    <col min="7" max="7" width="18.7109375" style="3" customWidth="1"/>
    <col min="8" max="16384" width="8.85546875" style="3"/>
  </cols>
  <sheetData>
    <row r="1" spans="1:7" ht="15" x14ac:dyDescent="0.3">
      <c r="A1" s="2" t="s">
        <v>17</v>
      </c>
      <c r="C1" s="2" t="s">
        <v>21</v>
      </c>
      <c r="E1" s="2" t="s">
        <v>1113</v>
      </c>
      <c r="G1" s="71" t="s">
        <v>1114</v>
      </c>
    </row>
    <row r="2" spans="1:7" x14ac:dyDescent="0.25">
      <c r="A2" s="4" t="s">
        <v>160</v>
      </c>
      <c r="C2" s="3" t="s">
        <v>219</v>
      </c>
      <c r="E2" s="3" t="s">
        <v>133</v>
      </c>
      <c r="G2" s="61" t="s">
        <v>170</v>
      </c>
    </row>
    <row r="3" spans="1:7" ht="27" x14ac:dyDescent="0.25">
      <c r="A3" s="4" t="s">
        <v>257</v>
      </c>
      <c r="C3" s="61" t="s">
        <v>1115</v>
      </c>
      <c r="E3" s="3" t="s">
        <v>155</v>
      </c>
      <c r="G3" s="61" t="s">
        <v>200</v>
      </c>
    </row>
    <row r="4" spans="1:7" x14ac:dyDescent="0.25">
      <c r="A4" s="4" t="s">
        <v>336</v>
      </c>
      <c r="C4" s="3" t="s">
        <v>149</v>
      </c>
    </row>
    <row r="5" spans="1:7" x14ac:dyDescent="0.25">
      <c r="A5" s="4" t="s">
        <v>146</v>
      </c>
      <c r="C5" s="3" t="s">
        <v>950</v>
      </c>
    </row>
    <row r="6" spans="1:7" x14ac:dyDescent="0.25">
      <c r="A6" s="4" t="s">
        <v>447</v>
      </c>
      <c r="C6" s="61" t="s">
        <v>1116</v>
      </c>
    </row>
    <row r="7" spans="1:7" x14ac:dyDescent="0.25">
      <c r="A7" s="5" t="s">
        <v>673</v>
      </c>
      <c r="C7" s="3" t="s">
        <v>1023</v>
      </c>
    </row>
    <row r="8" spans="1:7" x14ac:dyDescent="0.25">
      <c r="A8" s="5" t="s">
        <v>180</v>
      </c>
      <c r="C8" s="3" t="s">
        <v>156</v>
      </c>
    </row>
    <row r="9" spans="1:7" x14ac:dyDescent="0.25">
      <c r="A9" s="6" t="s">
        <v>1117</v>
      </c>
    </row>
    <row r="10" spans="1:7" x14ac:dyDescent="0.25">
      <c r="A10" s="4" t="s">
        <v>164</v>
      </c>
      <c r="C10" s="70"/>
    </row>
    <row r="11" spans="1:7" x14ac:dyDescent="0.25">
      <c r="A11" s="4" t="s">
        <v>132</v>
      </c>
    </row>
    <row r="12" spans="1:7" x14ac:dyDescent="0.25">
      <c r="A12" s="4" t="s">
        <v>915</v>
      </c>
    </row>
    <row r="13" spans="1:7" x14ac:dyDescent="0.25">
      <c r="A13" s="4" t="s">
        <v>193</v>
      </c>
    </row>
    <row r="14" spans="1:7" x14ac:dyDescent="0.25">
      <c r="A14" s="4" t="s">
        <v>1118</v>
      </c>
    </row>
    <row r="15" spans="1:7" x14ac:dyDescent="0.25">
      <c r="A15" s="4" t="s">
        <v>1119</v>
      </c>
    </row>
    <row r="16" spans="1:7" x14ac:dyDescent="0.25">
      <c r="A16" s="3" t="s">
        <v>229</v>
      </c>
    </row>
    <row r="17" spans="1:5" x14ac:dyDescent="0.25">
      <c r="A17" s="4" t="s">
        <v>154</v>
      </c>
    </row>
    <row r="18" spans="1:5" x14ac:dyDescent="0.25">
      <c r="A18" s="4" t="s">
        <v>176</v>
      </c>
    </row>
    <row r="19" spans="1:5" x14ac:dyDescent="0.25">
      <c r="A19" s="4" t="s">
        <v>195</v>
      </c>
    </row>
    <row r="20" spans="1:5" x14ac:dyDescent="0.25">
      <c r="A20" s="4"/>
    </row>
    <row r="21" spans="1:5" x14ac:dyDescent="0.25">
      <c r="A21" s="4"/>
    </row>
    <row r="23" spans="1:5" x14ac:dyDescent="0.25">
      <c r="A23" s="4"/>
    </row>
    <row r="25" spans="1:5" ht="15" x14ac:dyDescent="0.3">
      <c r="A25" s="2" t="s">
        <v>1120</v>
      </c>
      <c r="C25" s="2" t="s">
        <v>1121</v>
      </c>
      <c r="E25" s="7" t="s">
        <v>1122</v>
      </c>
    </row>
    <row r="26" spans="1:5" x14ac:dyDescent="0.25">
      <c r="A26" s="3" t="s">
        <v>1123</v>
      </c>
      <c r="C26" s="3" t="s">
        <v>1124</v>
      </c>
      <c r="E26" s="61" t="s">
        <v>1125</v>
      </c>
    </row>
    <row r="27" spans="1:5" x14ac:dyDescent="0.25">
      <c r="A27" s="3" t="s">
        <v>1126</v>
      </c>
      <c r="C27" s="3" t="s">
        <v>1127</v>
      </c>
      <c r="E27" s="61" t="s">
        <v>162</v>
      </c>
    </row>
    <row r="28" spans="1:5" x14ac:dyDescent="0.25">
      <c r="A28" s="3" t="s">
        <v>129</v>
      </c>
      <c r="C28" s="3" t="s">
        <v>1128</v>
      </c>
      <c r="E28" s="62" t="s">
        <v>539</v>
      </c>
    </row>
    <row r="29" spans="1:5" x14ac:dyDescent="0.25">
      <c r="A29" s="3" t="s">
        <v>1129</v>
      </c>
      <c r="C29" s="3" t="s">
        <v>1130</v>
      </c>
      <c r="E29" s="62" t="s">
        <v>1131</v>
      </c>
    </row>
    <row r="30" spans="1:5" x14ac:dyDescent="0.25">
      <c r="A30" s="3" t="s">
        <v>1132</v>
      </c>
      <c r="C30" s="3" t="s">
        <v>1133</v>
      </c>
      <c r="E30" s="63" t="s">
        <v>1134</v>
      </c>
    </row>
    <row r="31" spans="1:5" x14ac:dyDescent="0.25">
      <c r="C31" s="3" t="s">
        <v>1135</v>
      </c>
      <c r="E31" s="61" t="s">
        <v>1136</v>
      </c>
    </row>
    <row r="32" spans="1:5" x14ac:dyDescent="0.25">
      <c r="C32" s="3" t="s">
        <v>1137</v>
      </c>
      <c r="E32" s="63" t="s">
        <v>1138</v>
      </c>
    </row>
    <row r="33" spans="1:5" x14ac:dyDescent="0.25">
      <c r="C33" s="61" t="s">
        <v>1139</v>
      </c>
      <c r="E33" s="63" t="s">
        <v>1140</v>
      </c>
    </row>
    <row r="34" spans="1:5" x14ac:dyDescent="0.25">
      <c r="C34" s="3" t="s">
        <v>1141</v>
      </c>
      <c r="E34" s="61" t="s">
        <v>1142</v>
      </c>
    </row>
    <row r="35" spans="1:5" x14ac:dyDescent="0.25">
      <c r="A35" s="4"/>
      <c r="C35" s="3" t="s">
        <v>659</v>
      </c>
      <c r="E35" s="64" t="s">
        <v>140</v>
      </c>
    </row>
    <row r="36" spans="1:5" x14ac:dyDescent="0.25">
      <c r="A36" s="4"/>
      <c r="C36" s="3" t="s">
        <v>1143</v>
      </c>
      <c r="E36" s="64" t="s">
        <v>1144</v>
      </c>
    </row>
    <row r="37" spans="1:5" x14ac:dyDescent="0.25">
      <c r="A37" s="4"/>
      <c r="C37" s="3" t="s">
        <v>1145</v>
      </c>
    </row>
    <row r="38" spans="1:5" x14ac:dyDescent="0.25">
      <c r="A38" s="4"/>
      <c r="C38" s="3" t="s">
        <v>1146</v>
      </c>
    </row>
    <row r="39" spans="1:5" x14ac:dyDescent="0.25">
      <c r="A39" s="4"/>
      <c r="C39" s="61" t="s">
        <v>1147</v>
      </c>
    </row>
    <row r="40" spans="1:5" x14ac:dyDescent="0.25">
      <c r="A40" s="5"/>
      <c r="C40" s="3" t="s">
        <v>137</v>
      </c>
    </row>
    <row r="41" spans="1:5" x14ac:dyDescent="0.25">
      <c r="A41" s="5"/>
      <c r="C41" s="3" t="s">
        <v>151</v>
      </c>
    </row>
    <row r="42" spans="1:5" x14ac:dyDescent="0.25">
      <c r="A42" s="6"/>
      <c r="C42" s="3" t="s">
        <v>165</v>
      </c>
      <c r="E42" s="61" t="s">
        <v>1148</v>
      </c>
    </row>
    <row r="43" spans="1:5" x14ac:dyDescent="0.25">
      <c r="A43" s="4"/>
      <c r="C43" s="61" t="s">
        <v>448</v>
      </c>
      <c r="E43" s="62" t="s">
        <v>1149</v>
      </c>
    </row>
    <row r="44" spans="1:5" x14ac:dyDescent="0.25">
      <c r="A44" s="4"/>
      <c r="C44" s="3" t="s">
        <v>1150</v>
      </c>
      <c r="E44" s="63" t="s">
        <v>1151</v>
      </c>
    </row>
    <row r="45" spans="1:5" x14ac:dyDescent="0.25">
      <c r="C45" s="61" t="s">
        <v>1152</v>
      </c>
      <c r="E45" s="64" t="s">
        <v>1153</v>
      </c>
    </row>
    <row r="46" spans="1:5" x14ac:dyDescent="0.25">
      <c r="C46" s="61" t="s">
        <v>1154</v>
      </c>
    </row>
    <row r="47" spans="1:5" x14ac:dyDescent="0.25">
      <c r="C47" s="3" t="s">
        <v>1155</v>
      </c>
    </row>
    <row r="48" spans="1:5" x14ac:dyDescent="0.25">
      <c r="C48" s="3" t="s">
        <v>1156</v>
      </c>
    </row>
    <row r="49" spans="3:3" x14ac:dyDescent="0.25">
      <c r="C49" s="3" t="s">
        <v>1157</v>
      </c>
    </row>
    <row r="50" spans="3:3" x14ac:dyDescent="0.25">
      <c r="C50" s="3" t="s">
        <v>1158</v>
      </c>
    </row>
    <row r="51" spans="3:3" x14ac:dyDescent="0.25">
      <c r="C51" s="3" t="s">
        <v>1159</v>
      </c>
    </row>
    <row r="52" spans="3:3" x14ac:dyDescent="0.25">
      <c r="C52" s="3" t="s">
        <v>1160</v>
      </c>
    </row>
    <row r="53" spans="3:3" x14ac:dyDescent="0.25">
      <c r="C53" s="61" t="s">
        <v>1161</v>
      </c>
    </row>
  </sheetData>
  <sheetProtection selectLockedCells="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499984740745262"/>
  </sheetPr>
  <dimension ref="B2:H30"/>
  <sheetViews>
    <sheetView workbookViewId="0">
      <selection activeCell="L10" sqref="L10"/>
    </sheetView>
  </sheetViews>
  <sheetFormatPr defaultColWidth="8.85546875" defaultRowHeight="15" x14ac:dyDescent="0.25"/>
  <cols>
    <col min="1" max="1" width="1.85546875" style="27" customWidth="1"/>
    <col min="2" max="2" width="13.7109375" style="27" customWidth="1"/>
    <col min="3" max="3" width="2.85546875" style="27" customWidth="1"/>
    <col min="4" max="4" width="10.5703125" style="27" bestFit="1" customWidth="1"/>
    <col min="5" max="5" width="40.28515625" style="27" bestFit="1" customWidth="1"/>
    <col min="6" max="6" width="2.42578125" style="27" customWidth="1"/>
    <col min="7" max="7" width="10" style="27" bestFit="1" customWidth="1"/>
    <col min="8" max="8" width="28.140625" style="27" bestFit="1" customWidth="1"/>
    <col min="9" max="16384" width="8.85546875" style="27"/>
  </cols>
  <sheetData>
    <row r="2" spans="2:8" ht="15.75" thickBot="1" x14ac:dyDescent="0.3">
      <c r="B2" s="29" t="s">
        <v>1162</v>
      </c>
      <c r="C2" s="29"/>
      <c r="D2" s="30" t="s">
        <v>1120</v>
      </c>
      <c r="E2" s="29" t="s">
        <v>1163</v>
      </c>
      <c r="F2" s="29"/>
      <c r="G2" s="29" t="s">
        <v>1120</v>
      </c>
      <c r="H2" s="29" t="s">
        <v>1164</v>
      </c>
    </row>
    <row r="3" spans="2:8" x14ac:dyDescent="0.25">
      <c r="B3" s="28" t="s">
        <v>1123</v>
      </c>
      <c r="C3" s="28"/>
      <c r="D3" s="28" t="s">
        <v>1123</v>
      </c>
      <c r="E3" s="28" t="s">
        <v>1124</v>
      </c>
      <c r="F3" s="28"/>
      <c r="G3" s="28" t="s">
        <v>1126</v>
      </c>
      <c r="H3" s="28" t="s">
        <v>1165</v>
      </c>
    </row>
    <row r="4" spans="2:8" ht="27" x14ac:dyDescent="0.25">
      <c r="B4" s="28" t="s">
        <v>1126</v>
      </c>
      <c r="C4" s="28"/>
      <c r="D4" s="28" t="s">
        <v>1123</v>
      </c>
      <c r="E4" s="28" t="s">
        <v>1127</v>
      </c>
      <c r="F4" s="28"/>
      <c r="G4" s="28" t="s">
        <v>129</v>
      </c>
      <c r="H4" s="28" t="s">
        <v>1166</v>
      </c>
    </row>
    <row r="5" spans="2:8" x14ac:dyDescent="0.25">
      <c r="B5" s="28" t="s">
        <v>129</v>
      </c>
      <c r="C5" s="28"/>
      <c r="D5" s="28" t="s">
        <v>1123</v>
      </c>
      <c r="E5" s="28" t="s">
        <v>1128</v>
      </c>
      <c r="F5" s="28"/>
      <c r="G5" s="28" t="s">
        <v>129</v>
      </c>
      <c r="H5" s="28" t="s">
        <v>162</v>
      </c>
    </row>
    <row r="6" spans="2:8" ht="27" x14ac:dyDescent="0.25">
      <c r="B6" s="28" t="s">
        <v>1129</v>
      </c>
      <c r="C6" s="28"/>
      <c r="D6" s="28" t="s">
        <v>1123</v>
      </c>
      <c r="E6" s="28" t="s">
        <v>1130</v>
      </c>
      <c r="F6" s="28"/>
      <c r="G6" s="28" t="s">
        <v>129</v>
      </c>
      <c r="H6" s="28" t="s">
        <v>539</v>
      </c>
    </row>
    <row r="7" spans="2:8" ht="27" x14ac:dyDescent="0.25">
      <c r="B7" s="28" t="s">
        <v>1132</v>
      </c>
      <c r="C7" s="28"/>
      <c r="D7" s="28" t="s">
        <v>1123</v>
      </c>
      <c r="E7" s="28" t="s">
        <v>1133</v>
      </c>
      <c r="F7" s="28"/>
      <c r="G7" s="28" t="s">
        <v>1129</v>
      </c>
      <c r="H7" s="28" t="s">
        <v>1166</v>
      </c>
    </row>
    <row r="8" spans="2:8" ht="27" x14ac:dyDescent="0.25">
      <c r="D8" s="28" t="s">
        <v>1123</v>
      </c>
      <c r="E8" s="28" t="s">
        <v>1135</v>
      </c>
      <c r="F8" s="28"/>
      <c r="G8" s="28" t="s">
        <v>1132</v>
      </c>
      <c r="H8" s="28" t="s">
        <v>1167</v>
      </c>
    </row>
    <row r="9" spans="2:8" x14ac:dyDescent="0.25">
      <c r="D9" s="28" t="s">
        <v>1123</v>
      </c>
      <c r="E9" s="28" t="s">
        <v>1137</v>
      </c>
      <c r="F9" s="28"/>
      <c r="G9" s="28" t="s">
        <v>1132</v>
      </c>
      <c r="H9" s="28" t="s">
        <v>1168</v>
      </c>
    </row>
    <row r="10" spans="2:8" x14ac:dyDescent="0.25">
      <c r="D10" s="28" t="s">
        <v>1123</v>
      </c>
      <c r="E10" s="28" t="s">
        <v>1139</v>
      </c>
      <c r="F10" s="28"/>
      <c r="G10" s="28" t="s">
        <v>1132</v>
      </c>
      <c r="H10" s="28" t="s">
        <v>1169</v>
      </c>
    </row>
    <row r="11" spans="2:8" ht="27" x14ac:dyDescent="0.25">
      <c r="D11" s="28" t="s">
        <v>1126</v>
      </c>
      <c r="E11" s="28" t="s">
        <v>1141</v>
      </c>
      <c r="F11" s="28"/>
      <c r="G11" s="28" t="s">
        <v>1132</v>
      </c>
      <c r="H11" s="28" t="s">
        <v>1170</v>
      </c>
    </row>
    <row r="12" spans="2:8" ht="27" x14ac:dyDescent="0.25">
      <c r="D12" s="28" t="s">
        <v>1126</v>
      </c>
      <c r="E12" s="28" t="s">
        <v>659</v>
      </c>
      <c r="F12" s="28"/>
      <c r="G12" s="28" t="s">
        <v>1132</v>
      </c>
      <c r="H12" s="28" t="s">
        <v>1171</v>
      </c>
    </row>
    <row r="13" spans="2:8" x14ac:dyDescent="0.25">
      <c r="D13" s="28" t="s">
        <v>1126</v>
      </c>
      <c r="E13" s="28" t="s">
        <v>1143</v>
      </c>
      <c r="F13" s="28"/>
    </row>
    <row r="14" spans="2:8" x14ac:dyDescent="0.25">
      <c r="D14" s="28" t="s">
        <v>1126</v>
      </c>
      <c r="E14" s="28" t="s">
        <v>1145</v>
      </c>
      <c r="F14" s="28"/>
    </row>
    <row r="15" spans="2:8" x14ac:dyDescent="0.25">
      <c r="D15" s="28" t="s">
        <v>1126</v>
      </c>
      <c r="E15" s="28" t="s">
        <v>1146</v>
      </c>
      <c r="F15" s="28"/>
    </row>
    <row r="16" spans="2:8" x14ac:dyDescent="0.25">
      <c r="D16" s="28" t="s">
        <v>1126</v>
      </c>
      <c r="E16" s="28" t="s">
        <v>1147</v>
      </c>
      <c r="F16" s="28"/>
    </row>
    <row r="17" spans="4:6" x14ac:dyDescent="0.25">
      <c r="D17" s="28" t="s">
        <v>129</v>
      </c>
      <c r="E17" s="28" t="s">
        <v>137</v>
      </c>
      <c r="F17" s="28"/>
    </row>
    <row r="18" spans="4:6" x14ac:dyDescent="0.25">
      <c r="D18" s="28" t="s">
        <v>129</v>
      </c>
      <c r="E18" s="28" t="s">
        <v>151</v>
      </c>
      <c r="F18" s="28"/>
    </row>
    <row r="19" spans="4:6" x14ac:dyDescent="0.25">
      <c r="D19" s="28" t="s">
        <v>129</v>
      </c>
      <c r="E19" s="28" t="s">
        <v>165</v>
      </c>
    </row>
    <row r="20" spans="4:6" x14ac:dyDescent="0.25">
      <c r="D20" s="28" t="s">
        <v>129</v>
      </c>
      <c r="E20" s="28" t="s">
        <v>448</v>
      </c>
    </row>
    <row r="21" spans="4:6" x14ac:dyDescent="0.25">
      <c r="D21" s="28" t="s">
        <v>1129</v>
      </c>
      <c r="E21" s="28" t="s">
        <v>1150</v>
      </c>
    </row>
    <row r="22" spans="4:6" x14ac:dyDescent="0.25">
      <c r="D22" s="28" t="s">
        <v>1129</v>
      </c>
      <c r="E22" s="28" t="s">
        <v>1172</v>
      </c>
    </row>
    <row r="23" spans="4:6" x14ac:dyDescent="0.25">
      <c r="D23" s="28" t="s">
        <v>1129</v>
      </c>
      <c r="E23" s="28" t="s">
        <v>1154</v>
      </c>
    </row>
    <row r="24" spans="4:6" x14ac:dyDescent="0.25">
      <c r="D24" s="28" t="s">
        <v>1132</v>
      </c>
      <c r="E24" s="28" t="s">
        <v>1155</v>
      </c>
    </row>
    <row r="25" spans="4:6" x14ac:dyDescent="0.25">
      <c r="D25" s="28" t="s">
        <v>1132</v>
      </c>
      <c r="E25" s="28" t="s">
        <v>1156</v>
      </c>
    </row>
    <row r="26" spans="4:6" x14ac:dyDescent="0.25">
      <c r="D26" s="28" t="s">
        <v>1132</v>
      </c>
      <c r="E26" s="28" t="s">
        <v>1157</v>
      </c>
    </row>
    <row r="27" spans="4:6" x14ac:dyDescent="0.25">
      <c r="D27" s="28" t="s">
        <v>1132</v>
      </c>
      <c r="E27" s="28" t="s">
        <v>1158</v>
      </c>
    </row>
    <row r="28" spans="4:6" x14ac:dyDescent="0.25">
      <c r="D28" s="28" t="s">
        <v>1132</v>
      </c>
      <c r="E28" s="28" t="s">
        <v>1159</v>
      </c>
    </row>
    <row r="29" spans="4:6" x14ac:dyDescent="0.25">
      <c r="D29" s="28" t="s">
        <v>1132</v>
      </c>
      <c r="E29" s="28" t="s">
        <v>1160</v>
      </c>
    </row>
    <row r="30" spans="4:6" x14ac:dyDescent="0.25">
      <c r="D30" s="28" t="s">
        <v>1132</v>
      </c>
      <c r="E30" s="28" t="s">
        <v>1161</v>
      </c>
    </row>
  </sheetData>
  <pageMargins left="0.7" right="0.7" top="0.75" bottom="0.75" header="0.3" footer="0.3"/>
  <tableParts count="3">
    <tablePart r:id="rId1"/>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abc659-807e-40ce-8029-4f969619bd66">
      <Terms xmlns="http://schemas.microsoft.com/office/infopath/2007/PartnerControls"/>
    </lcf76f155ced4ddcb4097134ff3c332f>
    <TaxCatchAll xmlns="31bfefed-ced8-4b75-8cae-a73c41bfb1c4" xsi:nil="true"/>
    <_Flow_SignoffStatus xmlns="2cabc659-807e-40ce-8029-4f969619bd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0559D14F52514DAAD8F7332D80A3AF" ma:contentTypeVersion="17" ma:contentTypeDescription="Create a new document." ma:contentTypeScope="" ma:versionID="6cf1914ee33322ae772c997d8ecfc3ed">
  <xsd:schema xmlns:xsd="http://www.w3.org/2001/XMLSchema" xmlns:xs="http://www.w3.org/2001/XMLSchema" xmlns:p="http://schemas.microsoft.com/office/2006/metadata/properties" xmlns:ns2="2cabc659-807e-40ce-8029-4f969619bd66" xmlns:ns3="31bfefed-ced8-4b75-8cae-a73c41bfb1c4" targetNamespace="http://schemas.microsoft.com/office/2006/metadata/properties" ma:root="true" ma:fieldsID="0e6d281c71fb0c780b139d510236afea" ns2:_="" ns3:_="">
    <xsd:import namespace="2cabc659-807e-40ce-8029-4f969619bd66"/>
    <xsd:import namespace="31bfefed-ced8-4b75-8cae-a73c41bfb1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bc659-807e-40ce-8029-4f969619b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bfefed-ced8-4b75-8cae-a73c41bfb1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a28c585-d07b-45c3-9d4f-60f8496a656c}" ma:internalName="TaxCatchAll" ma:showField="CatchAllData" ma:web="31bfefed-ced8-4b75-8cae-a73c41bfb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E6736-8AFE-4258-85A2-63F120139797}">
  <ds:schemaRefs>
    <ds:schemaRef ds:uri="http://schemas.microsoft.com/sharepoint/v3/contenttype/forms"/>
  </ds:schemaRefs>
</ds:datastoreItem>
</file>

<file path=customXml/itemProps2.xml><?xml version="1.0" encoding="utf-8"?>
<ds:datastoreItem xmlns:ds="http://schemas.openxmlformats.org/officeDocument/2006/customXml" ds:itemID="{3CD60BD7-0173-4374-AF7E-D63837E0ECE2}">
  <ds:schemaRefs>
    <ds:schemaRef ds:uri="http://schemas.microsoft.com/office/2006/documentManagement/types"/>
    <ds:schemaRef ds:uri="http://schemas.microsoft.com/office/2006/metadata/properties"/>
    <ds:schemaRef ds:uri="http://schemas.microsoft.com/office/infopath/2007/PartnerControls"/>
    <ds:schemaRef ds:uri="2cabc659-807e-40ce-8029-4f969619bd66"/>
    <ds:schemaRef ds:uri="http://purl.org/dc/terms/"/>
    <ds:schemaRef ds:uri="http://purl.org/dc/dcmitype/"/>
    <ds:schemaRef ds:uri="http://www.w3.org/XML/1998/namespace"/>
    <ds:schemaRef ds:uri="http://purl.org/dc/elements/1.1/"/>
    <ds:schemaRef ds:uri="http://schemas.openxmlformats.org/package/2006/metadata/core-properties"/>
    <ds:schemaRef ds:uri="31bfefed-ced8-4b75-8cae-a73c41bfb1c4"/>
  </ds:schemaRefs>
</ds:datastoreItem>
</file>

<file path=customXml/itemProps3.xml><?xml version="1.0" encoding="utf-8"?>
<ds:datastoreItem xmlns:ds="http://schemas.openxmlformats.org/officeDocument/2006/customXml" ds:itemID="{CE9107A2-91B7-43DD-8AFB-7D9C02BD9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bc659-807e-40ce-8029-4f969619bd66"/>
    <ds:schemaRef ds:uri="31bfefed-ced8-4b75-8cae-a73c41bfb1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WRDWP Data Input Instructions</vt:lpstr>
      <vt:lpstr>WRDWP Data Input</vt:lpstr>
      <vt:lpstr>WP Pivot Table</vt:lpstr>
      <vt:lpstr>WP MFL Pivot Table</vt:lpstr>
      <vt:lpstr>WRDWP BMAP Appendix</vt:lpstr>
      <vt:lpstr>Drop Down Lists</vt:lpstr>
      <vt:lpstr>LISTS</vt:lpstr>
      <vt:lpstr>'WRDWP BMAP Appendix'!Print_Area</vt:lpstr>
      <vt:lpstr>'WRDWP Data Input'!Print_Area</vt:lpstr>
      <vt:lpstr>'WRDWP Data Input Instructions'!Print_Area</vt:lpstr>
      <vt:lpstr>'WRDWP BMAP Appendix'!Print_Titles</vt:lpstr>
      <vt:lpstr>'WRDWP Data Input'!Print_Titles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kpmorris</dc:creator>
  <cp:keywords/>
  <dc:description/>
  <cp:lastModifiedBy>Tammy Bader</cp:lastModifiedBy>
  <cp:revision/>
  <cp:lastPrinted>2026-10-19T16:10:37Z</cp:lastPrinted>
  <dcterms:created xsi:type="dcterms:W3CDTF">2017-06-27T12:47:29Z</dcterms:created>
  <dcterms:modified xsi:type="dcterms:W3CDTF">2026-10-19T16:20:50Z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0x0101001F0559D14F52514DAAD8F7332D80A3AF</vt:lpwstr>
  </property>
  <property fmtid="{D5CDD505-2E9C-101B-9397-08002B2CF9AE}" pid="3" name="MediaServiceImageTags">
    <vt:lpwstr/>
  </property>
  <property fmtid="{D5CDD505-2E9C-101B-9397-08002B2CF9AE}" pid="4" name="MSIP_Label_32d085d4-8787-4a13-8f0c-4ce10a4b2061_Enabled">
    <vt:lpwstr>true</vt:lpwstr>
  </property>
  <property fmtid="{D5CDD505-2E9C-101B-9397-08002B2CF9AE}" pid="5" name="MSIP_Label_32d085d4-8787-4a13-8f0c-4ce10a4b2061_SetDate">
    <vt:lpwstr>2026-10-08T16:55:28Z</vt:lpwstr>
  </property>
  <property fmtid="{D5CDD505-2E9C-101B-9397-08002B2CF9AE}" pid="6" name="MSIP_Label_32d085d4-8787-4a13-8f0c-4ce10a4b2061_Method">
    <vt:lpwstr>Standard</vt:lpwstr>
  </property>
  <property fmtid="{D5CDD505-2E9C-101B-9397-08002B2CF9AE}" pid="7" name="MSIP_Label_32d085d4-8787-4a13-8f0c-4ce10a4b2061_Name">
    <vt:lpwstr>Label Feature - Not in use</vt:lpwstr>
  </property>
  <property fmtid="{D5CDD505-2E9C-101B-9397-08002B2CF9AE}" pid="8" name="MSIP_Label_32d085d4-8787-4a13-8f0c-4ce10a4b2061_SiteId">
    <vt:lpwstr>b0c8375f-daa7-40b9-a01b-690d8d3723b9</vt:lpwstr>
  </property>
  <property fmtid="{D5CDD505-2E9C-101B-9397-08002B2CF9AE}" pid="9" name="MSIP_Label_32d085d4-8787-4a13-8f0c-4ce10a4b2061_ActionId">
    <vt:lpwstr>f38b4e5a-da89-4171-94db-93646938bdd0</vt:lpwstr>
  </property>
  <property fmtid="{D5CDD505-2E9C-101B-9397-08002B2CF9AE}" pid="10" name="MSIP_Label_32d085d4-8787-4a13-8f0c-4ce10a4b2061_ContentBits">
    <vt:lpwstr>0</vt:lpwstr>
  </property>
  <property fmtid="{D5CDD505-2E9C-101B-9397-08002B2CF9AE}" pid="11" name="MSIP_Label_32d085d4-8787-4a13-8f0c-4ce10a4b2061_Tag">
    <vt:lpwstr>10, 3, 0, 1</vt:lpwstr>
  </property>
</Properties>
</file>